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рдюкова Наталия Николаевна\ЕТО\2. ЕИАС\!Раскрытие информации\ТРАНСПОРТИРОВКА ГАЗА\! 960-22_08.12.2022 газ раскрытие с 01.09.2023\Раскрытие-инф.ФАС_960-22-2025\"/>
    </mc:Choice>
  </mc:AlternateContent>
  <bookViews>
    <workbookView xWindow="0" yWindow="0" windowWidth="12960" windowHeight="11625" tabRatio="954"/>
  </bookViews>
  <sheets>
    <sheet name="Раскрытие инф 960.22_08.12.22" sheetId="3" r:id="rId1"/>
    <sheet name="Прил.1_ф-3_Тарифы" sheetId="26" r:id="rId2"/>
    <sheet name="Прил.1_ф-4_Спец.надб." sheetId="27" r:id="rId3"/>
    <sheet name="Прил.2_ф-6_ПЛАН_ОПФ-ХД" sheetId="13" r:id="rId4"/>
    <sheet name="Прил.2_ф-6_ФАКТ_ОПФ-ХД" sheetId="19" r:id="rId5"/>
    <sheet name="Прил.2_ф-7_ПЛАН-объемы" sheetId="14" r:id="rId6"/>
    <sheet name="Прил.2_ф-7_ФАКТ_объемы" sheetId="20" r:id="rId7"/>
    <sheet name="Прил.3_ф-3_ПНК" sheetId="18" r:id="rId8"/>
    <sheet name="Прил.4_ф-6_ПЛАН налич.возм" sheetId="11" r:id="rId9"/>
    <sheet name="Прил.4_ф-6_ФАКТ налич.возм" sheetId="12" r:id="rId10"/>
    <sheet name="Прил.4_ф-7_Налич.возм.групп" sheetId="8" r:id="rId11"/>
    <sheet name="Прил.5_ф-2_Реализ.заявок" sheetId="7" r:id="rId12"/>
    <sheet name="Прил.6_ф-2_Заявки" sheetId="5" r:id="rId13"/>
    <sheet name="Прил.7_ф-2_Условия" sheetId="24" r:id="rId14"/>
    <sheet name="Прил.7_ф-3_Инф-я об усл " sheetId="28" r:id="rId15"/>
    <sheet name="Прил.8_ф-2_Порядок вып меропр." sheetId="16" r:id="rId16"/>
    <sheet name="Прил.9_ф-2 Инвест.пр." sheetId="22" r:id="rId17"/>
    <sheet name="Прил.10_закуп товаров" sheetId="4" r:id="rId18"/>
  </sheets>
  <definedNames>
    <definedName name="Excel_BuiltIn_Print_Area" localSheetId="17">'Прил.10_закуп товаров'!#REF!</definedName>
    <definedName name="Excel_BuiltIn_Print_Area" localSheetId="16">'Прил.9_ф-2 Инвест.пр.'!#REF!</definedName>
    <definedName name="TABLE" localSheetId="17">'Прил.10_закуп товаров'!#REF!</definedName>
    <definedName name="TABLE" localSheetId="11">'Прил.5_ф-2_Реализ.заявок'!#REF!</definedName>
    <definedName name="TABLE" localSheetId="16">'Прил.9_ф-2 Инвест.пр.'!#REF!</definedName>
    <definedName name="TABLE_2" localSheetId="17">'Прил.10_закуп товаров'!#REF!</definedName>
    <definedName name="TABLE_2" localSheetId="11">'Прил.5_ф-2_Реализ.заявок'!#REF!</definedName>
    <definedName name="TABLE_2" localSheetId="16">'Прил.9_ф-2 Инвест.пр.'!#REF!</definedName>
    <definedName name="_xlnm.Print_Titles" localSheetId="7">'Прил.3_ф-3_ПНК'!$1:$7</definedName>
    <definedName name="_xlnm.Print_Area" localSheetId="17">'Прил.10_закуп товаров'!$A$1:$V$365</definedName>
    <definedName name="_xlnm.Print_Area" localSheetId="3">'Прил.2_ф-6_ПЛАН_ОПФ-ХД'!$A$1:$CX$72</definedName>
    <definedName name="_xlnm.Print_Area" localSheetId="4">'Прил.2_ф-6_ФАКТ_ОПФ-ХД'!$A$1:$CX$72</definedName>
    <definedName name="_xlnm.Print_Area" localSheetId="5">'Прил.2_ф-7_ПЛАН-объемы'!$A$1:$CO$25</definedName>
    <definedName name="_xlnm.Print_Area" localSheetId="6">'Прил.2_ф-7_ФАКТ_объемы'!$A$1:$CO$25</definedName>
    <definedName name="_xlnm.Print_Area" localSheetId="7">'Прил.3_ф-3_ПНК'!$A$1:$DA$22</definedName>
    <definedName name="_xlnm.Print_Area" localSheetId="8">'Прил.4_ф-6_ПЛАН налич.возм'!$A$1:$I$388</definedName>
    <definedName name="_xlnm.Print_Area" localSheetId="9">'Прил.4_ф-6_ФАКТ налич.возм'!$A$1:$H$388</definedName>
    <definedName name="_xlnm.Print_Area" localSheetId="10">'Прил.4_ф-7_Налич.возм.групп'!$A$1:$L$274</definedName>
    <definedName name="_xlnm.Print_Area" localSheetId="11">'Прил.5_ф-2_Реализ.заявок'!$A$1:$H$162</definedName>
    <definedName name="_xlnm.Print_Area" localSheetId="12">'Прил.6_ф-2_Заявки'!$A$1:$P$412</definedName>
    <definedName name="_xlnm.Print_Area" localSheetId="14">'Прил.7_ф-3_Инф-я об усл '!$A$1:$C$21</definedName>
    <definedName name="_xlnm.Print_Area" localSheetId="16">'Прил.9_ф-2 Инвест.пр.'!$A$1:$J$27</definedName>
    <definedName name="_xlnm.Print_Area" localSheetId="0">'Раскрытие инф 960.22_08.12.22'!$A$1:$C$21</definedName>
  </definedNames>
  <calcPr calcId="162913"/>
</workbook>
</file>

<file path=xl/calcChain.xml><?xml version="1.0" encoding="utf-8"?>
<calcChain xmlns="http://schemas.openxmlformats.org/spreadsheetml/2006/main">
  <c r="Q357" i="4" l="1"/>
  <c r="Q358" i="4"/>
  <c r="Q359" i="4"/>
  <c r="Q360" i="4"/>
  <c r="Q355" i="4"/>
  <c r="Q356" i="4"/>
  <c r="Q361" i="4"/>
  <c r="Q362" i="4"/>
  <c r="Q354" i="4"/>
  <c r="Q353" i="4"/>
  <c r="Q352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03" i="4"/>
  <c r="Q304" i="4"/>
  <c r="Q302" i="4"/>
  <c r="Q301" i="4"/>
  <c r="Q365" i="4"/>
  <c r="Q364" i="4"/>
  <c r="Q363" i="4"/>
  <c r="Q337" i="4"/>
  <c r="Q336" i="4"/>
  <c r="Q335" i="4"/>
  <c r="Q283" i="4"/>
  <c r="Q284" i="4"/>
  <c r="Q285" i="4"/>
  <c r="CH14" i="19" l="1"/>
  <c r="CH13" i="19"/>
  <c r="CH52" i="19" l="1"/>
  <c r="CH41" i="19"/>
  <c r="CH40" i="19" l="1"/>
  <c r="CH35" i="19" s="1"/>
  <c r="Q282" i="4" l="1"/>
  <c r="Q281" i="4"/>
  <c r="Q265" i="4"/>
  <c r="Q264" i="4"/>
  <c r="Q263" i="4"/>
  <c r="Q262" i="4"/>
  <c r="Q266" i="4"/>
  <c r="Q241" i="4"/>
  <c r="Q261" i="4"/>
  <c r="Q260" i="4"/>
  <c r="F348" i="12" l="1"/>
  <c r="H348" i="12" s="1"/>
  <c r="F381" i="12"/>
  <c r="H381" i="12" s="1"/>
  <c r="F315" i="12"/>
  <c r="H315" i="12" s="1"/>
  <c r="F282" i="12"/>
  <c r="H282" i="12" s="1"/>
  <c r="F283" i="12"/>
  <c r="F284" i="12"/>
  <c r="Q242" i="4" l="1"/>
  <c r="Q243" i="4"/>
  <c r="Q244" i="4"/>
  <c r="Q245" i="4"/>
  <c r="Q240" i="4"/>
  <c r="Q239" i="4"/>
  <c r="Q215" i="4" l="1"/>
  <c r="Q199" i="4"/>
  <c r="Q191" i="4"/>
  <c r="Q192" i="4"/>
  <c r="Q193" i="4"/>
  <c r="Q194" i="4"/>
  <c r="Q195" i="4"/>
  <c r="Q196" i="4"/>
  <c r="Q197" i="4"/>
  <c r="Q198" i="4"/>
  <c r="Q190" i="4"/>
  <c r="Q174" i="4"/>
  <c r="Q172" i="4"/>
  <c r="Q173" i="4"/>
  <c r="Q171" i="4"/>
  <c r="Q149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25" i="4"/>
  <c r="Q124" i="4"/>
  <c r="Q123" i="4"/>
  <c r="Q122" i="4"/>
  <c r="Q113" i="4"/>
  <c r="Q114" i="4"/>
  <c r="Q115" i="4"/>
  <c r="Q116" i="4"/>
  <c r="Q117" i="4"/>
  <c r="Q118" i="4"/>
  <c r="Q119" i="4"/>
  <c r="Q120" i="4"/>
  <c r="Q121" i="4"/>
  <c r="Q133" i="4"/>
  <c r="Q97" i="4"/>
  <c r="Q92" i="4"/>
  <c r="Q93" i="4"/>
  <c r="Q94" i="4"/>
  <c r="Q95" i="4"/>
  <c r="Q96" i="4"/>
  <c r="Q64" i="4"/>
  <c r="Q65" i="4"/>
  <c r="Q66" i="4"/>
  <c r="Q67" i="4"/>
  <c r="Q68" i="4"/>
  <c r="Q69" i="4"/>
  <c r="Q70" i="4"/>
  <c r="Q71" i="4"/>
  <c r="Q72" i="4"/>
  <c r="Q73" i="4"/>
  <c r="Q74" i="4"/>
  <c r="Q63" i="4"/>
  <c r="Q62" i="4"/>
  <c r="Q61" i="4"/>
  <c r="Q60" i="4"/>
  <c r="Q59" i="4"/>
  <c r="Q58" i="4"/>
  <c r="Q57" i="4"/>
  <c r="Q37" i="4"/>
  <c r="Q36" i="4"/>
  <c r="Q28" i="4"/>
  <c r="Q29" i="4"/>
  <c r="Q30" i="4"/>
  <c r="Q31" i="4"/>
  <c r="Q32" i="4"/>
  <c r="Q33" i="4"/>
  <c r="Q34" i="4"/>
  <c r="Q35" i="4"/>
  <c r="Q27" i="4"/>
  <c r="Q26" i="4"/>
  <c r="Q25" i="4"/>
  <c r="F249" i="12"/>
  <c r="H249" i="12" s="1"/>
  <c r="F250" i="12"/>
  <c r="H250" i="12" s="1"/>
  <c r="F281" i="12"/>
  <c r="H283" i="12"/>
  <c r="H284" i="12"/>
  <c r="F285" i="12"/>
  <c r="F286" i="12"/>
  <c r="F287" i="12"/>
  <c r="H281" i="12"/>
  <c r="F314" i="12"/>
  <c r="H314" i="12" s="1"/>
  <c r="F316" i="12"/>
  <c r="H316" i="12" s="1"/>
  <c r="F379" i="12"/>
  <c r="F380" i="12"/>
  <c r="F382" i="12"/>
  <c r="F383" i="12"/>
  <c r="F384" i="12"/>
  <c r="F385" i="12"/>
  <c r="F386" i="12"/>
  <c r="F346" i="12"/>
  <c r="F347" i="12"/>
  <c r="H347" i="12" s="1"/>
  <c r="F349" i="12"/>
  <c r="F350" i="12"/>
  <c r="F351" i="12"/>
  <c r="F217" i="12"/>
  <c r="H217" i="12" s="1"/>
  <c r="H175" i="12"/>
  <c r="F185" i="12"/>
  <c r="H185" i="12" s="1"/>
  <c r="F153" i="12"/>
  <c r="H153" i="12" s="1"/>
  <c r="G128" i="12"/>
  <c r="F89" i="12" l="1"/>
  <c r="H89" i="12" s="1"/>
  <c r="F121" i="12"/>
  <c r="H121" i="12" s="1"/>
  <c r="F26" i="12"/>
  <c r="H380" i="12"/>
  <c r="G355" i="12" l="1"/>
  <c r="G388" i="12" l="1"/>
  <c r="Q217" i="4" l="1"/>
  <c r="Q218" i="4"/>
  <c r="Q219" i="4"/>
  <c r="Q220" i="4"/>
  <c r="Q221" i="4"/>
  <c r="Q222" i="4"/>
  <c r="Q214" i="4"/>
  <c r="Q216" i="4"/>
  <c r="Q189" i="4" l="1"/>
  <c r="F24" i="12" l="1"/>
  <c r="F27" i="12"/>
  <c r="F28" i="12"/>
  <c r="F29" i="12"/>
  <c r="F55" i="12"/>
  <c r="F56" i="12"/>
  <c r="F58" i="12"/>
  <c r="F59" i="12"/>
  <c r="F60" i="12"/>
  <c r="F61" i="12"/>
  <c r="F87" i="12"/>
  <c r="F88" i="12"/>
  <c r="F90" i="12"/>
  <c r="F91" i="12"/>
  <c r="F92" i="12"/>
  <c r="F118" i="12"/>
  <c r="F119" i="12"/>
  <c r="F120" i="12"/>
  <c r="F122" i="12"/>
  <c r="F123" i="12"/>
  <c r="F124" i="12"/>
  <c r="F125" i="12"/>
  <c r="F151" i="12"/>
  <c r="F152" i="12"/>
  <c r="F154" i="12"/>
  <c r="F155" i="12"/>
  <c r="F156" i="12"/>
  <c r="F184" i="12"/>
  <c r="F186" i="12"/>
  <c r="F187" i="12"/>
  <c r="F188" i="12"/>
  <c r="F189" i="12"/>
  <c r="F215" i="12"/>
  <c r="F216" i="12"/>
  <c r="F218" i="12"/>
  <c r="H218" i="12" s="1"/>
  <c r="F219" i="12"/>
  <c r="H219" i="12" s="1"/>
  <c r="F220" i="12"/>
  <c r="H220" i="12" s="1"/>
  <c r="F221" i="12"/>
  <c r="H221" i="12" s="1"/>
  <c r="F222" i="12"/>
  <c r="F245" i="12"/>
  <c r="F246" i="12"/>
  <c r="F247" i="12"/>
  <c r="F248" i="12"/>
  <c r="F251" i="12"/>
  <c r="F252" i="12"/>
  <c r="F253" i="12"/>
  <c r="F254" i="12"/>
  <c r="F278" i="12"/>
  <c r="F279" i="12"/>
  <c r="F280" i="12"/>
  <c r="F311" i="12"/>
  <c r="F312" i="12"/>
  <c r="F313" i="12"/>
  <c r="F317" i="12"/>
  <c r="F318" i="12"/>
  <c r="F319" i="12"/>
  <c r="F320" i="12"/>
  <c r="F344" i="12"/>
  <c r="F345" i="12"/>
  <c r="F352" i="12"/>
  <c r="F353" i="12"/>
  <c r="F376" i="12"/>
  <c r="F377" i="12"/>
  <c r="F378" i="12"/>
  <c r="Q150" i="4" l="1"/>
  <c r="Q148" i="4"/>
  <c r="Q132" i="4"/>
  <c r="Q131" i="4"/>
  <c r="Q130" i="4"/>
  <c r="Q129" i="4"/>
  <c r="Q128" i="4"/>
  <c r="Q127" i="4"/>
  <c r="Q126" i="4"/>
  <c r="Q112" i="4" l="1"/>
  <c r="Q91" i="4"/>
  <c r="Q75" i="4"/>
  <c r="Q56" i="4"/>
  <c r="P407" i="5" l="1"/>
  <c r="O407" i="5"/>
  <c r="N407" i="5"/>
  <c r="M407" i="5"/>
  <c r="L407" i="5"/>
  <c r="K407" i="5"/>
  <c r="J407" i="5"/>
  <c r="I407" i="5"/>
  <c r="H407" i="5"/>
  <c r="G407" i="5"/>
  <c r="F407" i="5"/>
  <c r="E407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D195" i="8" l="1"/>
  <c r="F337" i="12"/>
  <c r="H337" i="12" s="1"/>
  <c r="F338" i="12"/>
  <c r="H338" i="12" s="1"/>
  <c r="F339" i="12"/>
  <c r="H339" i="12" s="1"/>
  <c r="F340" i="12"/>
  <c r="H340" i="12" s="1"/>
  <c r="F341" i="12"/>
  <c r="F342" i="12"/>
  <c r="H342" i="12" s="1"/>
  <c r="F343" i="12"/>
  <c r="H343" i="12" s="1"/>
  <c r="H344" i="12"/>
  <c r="H345" i="12"/>
  <c r="H346" i="12"/>
  <c r="H349" i="12"/>
  <c r="H350" i="12"/>
  <c r="H351" i="12"/>
  <c r="H352" i="12"/>
  <c r="H341" i="12"/>
  <c r="H353" i="12"/>
  <c r="F370" i="12"/>
  <c r="F371" i="12"/>
  <c r="F372" i="12"/>
  <c r="H372" i="12" s="1"/>
  <c r="F373" i="12"/>
  <c r="H373" i="12" s="1"/>
  <c r="F374" i="12"/>
  <c r="H374" i="12" s="1"/>
  <c r="F375" i="12"/>
  <c r="H375" i="12" s="1"/>
  <c r="H376" i="12"/>
  <c r="H377" i="12"/>
  <c r="H379" i="12"/>
  <c r="H382" i="12"/>
  <c r="H383" i="12"/>
  <c r="H384" i="12"/>
  <c r="H385" i="12"/>
  <c r="H386" i="12"/>
  <c r="H378" i="12"/>
  <c r="F306" i="12"/>
  <c r="F307" i="12"/>
  <c r="F308" i="12"/>
  <c r="F309" i="12"/>
  <c r="F310" i="12"/>
  <c r="H313" i="12"/>
  <c r="H317" i="12"/>
  <c r="H318" i="12"/>
  <c r="H319" i="12"/>
  <c r="D313" i="12"/>
  <c r="F273" i="12"/>
  <c r="F274" i="12"/>
  <c r="F275" i="12"/>
  <c r="F276" i="12"/>
  <c r="H280" i="12"/>
  <c r="H285" i="12"/>
  <c r="H286" i="12"/>
  <c r="D280" i="12"/>
  <c r="F241" i="12"/>
  <c r="F242" i="12"/>
  <c r="F243" i="12"/>
  <c r="F244" i="12"/>
  <c r="H248" i="12"/>
  <c r="H251" i="12"/>
  <c r="H252" i="12"/>
  <c r="H253" i="12"/>
  <c r="D248" i="12"/>
  <c r="H216" i="12"/>
  <c r="D216" i="12"/>
  <c r="F223" i="12"/>
  <c r="F207" i="12"/>
  <c r="F208" i="12"/>
  <c r="F209" i="12"/>
  <c r="F210" i="12"/>
  <c r="F214" i="12"/>
  <c r="F17" i="12"/>
  <c r="F18" i="12"/>
  <c r="F19" i="12"/>
  <c r="F20" i="12"/>
  <c r="F21" i="12"/>
  <c r="F22" i="12"/>
  <c r="F23" i="12"/>
  <c r="H24" i="12"/>
  <c r="H26" i="12"/>
  <c r="H27" i="12"/>
  <c r="H28" i="12"/>
  <c r="H29" i="12"/>
  <c r="F30" i="12"/>
  <c r="F49" i="12"/>
  <c r="F50" i="12"/>
  <c r="F51" i="12"/>
  <c r="F52" i="12"/>
  <c r="F53" i="12"/>
  <c r="F54" i="12"/>
  <c r="H56" i="12"/>
  <c r="H58" i="12"/>
  <c r="H59" i="12"/>
  <c r="H60" i="12"/>
  <c r="H61" i="12"/>
  <c r="F62" i="12"/>
  <c r="F81" i="12"/>
  <c r="F82" i="12"/>
  <c r="F83" i="12"/>
  <c r="F84" i="12"/>
  <c r="F85" i="12"/>
  <c r="F86" i="12"/>
  <c r="H88" i="12"/>
  <c r="H90" i="12"/>
  <c r="H91" i="12"/>
  <c r="H92" i="12"/>
  <c r="F93" i="12"/>
  <c r="H93" i="12" s="1"/>
  <c r="F94" i="12"/>
  <c r="F113" i="12"/>
  <c r="F114" i="12"/>
  <c r="F115" i="12"/>
  <c r="F116" i="12"/>
  <c r="F117" i="12"/>
  <c r="H120" i="12"/>
  <c r="H122" i="12"/>
  <c r="H123" i="12"/>
  <c r="H124" i="12"/>
  <c r="H125" i="12"/>
  <c r="F126" i="12"/>
  <c r="F145" i="12"/>
  <c r="F146" i="12"/>
  <c r="F147" i="12"/>
  <c r="F148" i="12"/>
  <c r="F149" i="12"/>
  <c r="F150" i="12"/>
  <c r="H152" i="12"/>
  <c r="H154" i="12"/>
  <c r="H155" i="12"/>
  <c r="H156" i="12"/>
  <c r="F157" i="12"/>
  <c r="H157" i="12" s="1"/>
  <c r="F158" i="12"/>
  <c r="H184" i="12"/>
  <c r="H186" i="12"/>
  <c r="H187" i="12"/>
  <c r="H189" i="12"/>
  <c r="F190" i="12"/>
  <c r="F191" i="12"/>
  <c r="F177" i="12"/>
  <c r="F178" i="12"/>
  <c r="F179" i="12"/>
  <c r="F180" i="12"/>
  <c r="F181" i="12"/>
  <c r="F182" i="12"/>
  <c r="H188" i="12"/>
  <c r="D184" i="12"/>
  <c r="D152" i="12"/>
  <c r="F31" i="12"/>
  <c r="F63" i="12"/>
  <c r="F95" i="12"/>
  <c r="D120" i="12"/>
  <c r="D88" i="12"/>
  <c r="D56" i="12"/>
  <c r="D24" i="12"/>
  <c r="F32" i="11"/>
  <c r="F387" i="12"/>
  <c r="H387" i="12" s="1"/>
  <c r="D379" i="12"/>
  <c r="D378" i="12"/>
  <c r="D377" i="12"/>
  <c r="D376" i="12"/>
  <c r="D375" i="12"/>
  <c r="D374" i="12"/>
  <c r="D373" i="12"/>
  <c r="D372" i="12"/>
  <c r="D31" i="11"/>
  <c r="D30" i="11"/>
  <c r="D24" i="11"/>
  <c r="D23" i="11"/>
  <c r="D22" i="11"/>
  <c r="D21" i="11"/>
  <c r="D20" i="11"/>
  <c r="D19" i="11"/>
  <c r="D18" i="11"/>
  <c r="D17" i="11"/>
  <c r="D63" i="11"/>
  <c r="D62" i="11"/>
  <c r="D56" i="11"/>
  <c r="D55" i="11"/>
  <c r="D54" i="11"/>
  <c r="D53" i="11"/>
  <c r="D52" i="11"/>
  <c r="D51" i="11"/>
  <c r="D50" i="11"/>
  <c r="D49" i="11"/>
  <c r="D95" i="11"/>
  <c r="D94" i="11"/>
  <c r="D88" i="11"/>
  <c r="D87" i="11"/>
  <c r="D86" i="11"/>
  <c r="D85" i="11"/>
  <c r="D84" i="11"/>
  <c r="D83" i="11"/>
  <c r="D82" i="11"/>
  <c r="D81" i="11"/>
  <c r="D127" i="11"/>
  <c r="D126" i="11"/>
  <c r="D120" i="11"/>
  <c r="D119" i="11"/>
  <c r="D118" i="11"/>
  <c r="D117" i="11"/>
  <c r="D116" i="11"/>
  <c r="D115" i="11"/>
  <c r="D114" i="11"/>
  <c r="D113" i="11"/>
  <c r="D159" i="11"/>
  <c r="D158" i="11"/>
  <c r="D152" i="11"/>
  <c r="D151" i="11"/>
  <c r="D150" i="11"/>
  <c r="D149" i="11"/>
  <c r="D148" i="11"/>
  <c r="D147" i="11"/>
  <c r="D146" i="11"/>
  <c r="D145" i="11"/>
  <c r="D191" i="11"/>
  <c r="D190" i="11"/>
  <c r="D184" i="11"/>
  <c r="D183" i="11"/>
  <c r="D182" i="11"/>
  <c r="D181" i="11"/>
  <c r="D180" i="11"/>
  <c r="D179" i="11"/>
  <c r="D178" i="11"/>
  <c r="D177" i="11"/>
  <c r="D223" i="11"/>
  <c r="D222" i="11"/>
  <c r="D216" i="11"/>
  <c r="D215" i="11"/>
  <c r="D214" i="11"/>
  <c r="D213" i="11"/>
  <c r="D212" i="11"/>
  <c r="D211" i="11"/>
  <c r="D210" i="11"/>
  <c r="D209" i="11"/>
  <c r="D255" i="11"/>
  <c r="D254" i="11"/>
  <c r="D248" i="11"/>
  <c r="D247" i="11"/>
  <c r="D246" i="11"/>
  <c r="D245" i="11"/>
  <c r="D244" i="11"/>
  <c r="D243" i="11"/>
  <c r="D242" i="11"/>
  <c r="D241" i="11"/>
  <c r="D288" i="11"/>
  <c r="D287" i="11"/>
  <c r="D280" i="11"/>
  <c r="D279" i="11"/>
  <c r="D278" i="11"/>
  <c r="D277" i="11"/>
  <c r="D276" i="11"/>
  <c r="D275" i="11"/>
  <c r="D274" i="11"/>
  <c r="D273" i="11"/>
  <c r="D321" i="11"/>
  <c r="D320" i="11"/>
  <c r="D313" i="11"/>
  <c r="D312" i="11"/>
  <c r="D311" i="11"/>
  <c r="D310" i="11"/>
  <c r="D309" i="11"/>
  <c r="D308" i="11"/>
  <c r="D307" i="11"/>
  <c r="D306" i="11"/>
  <c r="D354" i="11"/>
  <c r="D353" i="11"/>
  <c r="D346" i="11"/>
  <c r="D345" i="11"/>
  <c r="D344" i="11"/>
  <c r="D343" i="11"/>
  <c r="D342" i="11"/>
  <c r="D341" i="11"/>
  <c r="D340" i="11"/>
  <c r="D339" i="11"/>
  <c r="D379" i="11"/>
  <c r="F388" i="12" l="1"/>
  <c r="CH46" i="13"/>
  <c r="Q52" i="4" l="1"/>
  <c r="Q53" i="4"/>
  <c r="Q17" i="4"/>
  <c r="Q18" i="4"/>
  <c r="Q19" i="4"/>
  <c r="Q20" i="4"/>
  <c r="Q21" i="4"/>
  <c r="Q22" i="4"/>
  <c r="Q23" i="4"/>
  <c r="Q24" i="4"/>
  <c r="Q55" i="4"/>
  <c r="Q16" i="4"/>
  <c r="Q76" i="4"/>
  <c r="D346" i="12" l="1"/>
  <c r="CH61" i="19" l="1"/>
  <c r="CH60" i="19" s="1"/>
  <c r="D12" i="8" l="1"/>
  <c r="H12" i="8"/>
  <c r="H35" i="8"/>
  <c r="H57" i="8"/>
  <c r="H80" i="8"/>
  <c r="H103" i="8"/>
  <c r="H126" i="8"/>
  <c r="H149" i="8"/>
  <c r="H172" i="8"/>
  <c r="G322" i="12" l="1"/>
  <c r="D264" i="8"/>
  <c r="D241" i="8"/>
  <c r="D218" i="8"/>
  <c r="P339" i="5" l="1"/>
  <c r="O339" i="5"/>
  <c r="N339" i="5"/>
  <c r="M339" i="5"/>
  <c r="L339" i="5"/>
  <c r="K339" i="5"/>
  <c r="J339" i="5"/>
  <c r="I339" i="5"/>
  <c r="H339" i="5"/>
  <c r="G339" i="5"/>
  <c r="F339" i="5"/>
  <c r="E339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P30" i="5"/>
  <c r="O30" i="5"/>
  <c r="N30" i="5"/>
  <c r="M30" i="5"/>
  <c r="L30" i="5"/>
  <c r="K30" i="5"/>
  <c r="J30" i="5"/>
  <c r="I30" i="5"/>
  <c r="H30" i="5"/>
  <c r="G30" i="5"/>
  <c r="F30" i="5"/>
  <c r="E30" i="5"/>
  <c r="P65" i="5"/>
  <c r="O65" i="5"/>
  <c r="N65" i="5"/>
  <c r="M65" i="5"/>
  <c r="L65" i="5"/>
  <c r="K65" i="5"/>
  <c r="J65" i="5"/>
  <c r="I65" i="5"/>
  <c r="H65" i="5"/>
  <c r="G65" i="5"/>
  <c r="F65" i="5"/>
  <c r="E65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G289" i="12" l="1"/>
  <c r="H204" i="8" l="1"/>
  <c r="H205" i="8" s="1"/>
  <c r="G32" i="12" l="1"/>
  <c r="H21" i="8" s="1"/>
  <c r="H22" i="8" s="1"/>
  <c r="G64" i="12"/>
  <c r="H44" i="8" s="1"/>
  <c r="H45" i="8" s="1"/>
  <c r="G96" i="12"/>
  <c r="G160" i="12"/>
  <c r="H112" i="8" s="1"/>
  <c r="H113" i="8" s="1"/>
  <c r="G192" i="12"/>
  <c r="H135" i="8" s="1"/>
  <c r="H136" i="8" s="1"/>
  <c r="G224" i="12"/>
  <c r="H158" i="8" s="1"/>
  <c r="H159" i="8" s="1"/>
  <c r="G256" i="12"/>
  <c r="H181" i="8" s="1"/>
  <c r="H182" i="8" s="1"/>
  <c r="H227" i="8"/>
  <c r="H228" i="8" s="1"/>
  <c r="H250" i="8"/>
  <c r="H251" i="8" s="1"/>
  <c r="H66" i="8" l="1"/>
  <c r="H67" i="8" s="1"/>
  <c r="G390" i="12"/>
  <c r="H89" i="8"/>
  <c r="H90" i="8" s="1"/>
  <c r="H273" i="8"/>
  <c r="H274" i="8" l="1"/>
  <c r="H277" i="8" s="1"/>
  <c r="H276" i="8"/>
  <c r="BG24" i="20"/>
  <c r="F408" i="11"/>
  <c r="F409" i="11"/>
  <c r="F410" i="11"/>
  <c r="F411" i="11"/>
  <c r="F412" i="11"/>
  <c r="F413" i="11"/>
  <c r="F414" i="11"/>
  <c r="F415" i="11"/>
  <c r="F416" i="11"/>
  <c r="F417" i="11"/>
  <c r="F418" i="11"/>
  <c r="F407" i="11"/>
  <c r="D418" i="11"/>
  <c r="D417" i="11"/>
  <c r="D416" i="11"/>
  <c r="D415" i="11"/>
  <c r="D414" i="11"/>
  <c r="D413" i="11"/>
  <c r="D412" i="11"/>
  <c r="D411" i="11"/>
  <c r="D410" i="11"/>
  <c r="D409" i="11"/>
  <c r="F388" i="11"/>
  <c r="F355" i="11"/>
  <c r="F322" i="11"/>
  <c r="F289" i="11"/>
  <c r="F256" i="11"/>
  <c r="F224" i="11"/>
  <c r="F192" i="11"/>
  <c r="F160" i="11"/>
  <c r="F128" i="11"/>
  <c r="F96" i="11"/>
  <c r="F64" i="11"/>
  <c r="F419" i="11" l="1"/>
  <c r="F420" i="11"/>
  <c r="Q54" i="4" l="1"/>
  <c r="F354" i="12" l="1"/>
  <c r="H309" i="12"/>
  <c r="F321" i="12"/>
  <c r="H276" i="12"/>
  <c r="F288" i="12"/>
  <c r="H244" i="12"/>
  <c r="H245" i="12"/>
  <c r="F255" i="12"/>
  <c r="H212" i="12"/>
  <c r="H213" i="12"/>
  <c r="H214" i="12"/>
  <c r="H180" i="12"/>
  <c r="F183" i="12"/>
  <c r="H147" i="12"/>
  <c r="H148" i="12"/>
  <c r="H149" i="12"/>
  <c r="F159" i="12"/>
  <c r="H115" i="12"/>
  <c r="H116" i="12"/>
  <c r="H117" i="12"/>
  <c r="F127" i="12"/>
  <c r="H83" i="12"/>
  <c r="H84" i="12"/>
  <c r="H50" i="12"/>
  <c r="H51" i="12"/>
  <c r="H52" i="12"/>
  <c r="H53" i="12"/>
  <c r="H30" i="12"/>
  <c r="H31" i="12"/>
  <c r="D375" i="11"/>
  <c r="F192" i="12" l="1"/>
  <c r="D135" i="8" s="1"/>
  <c r="D52" i="12" l="1"/>
  <c r="D20" i="12"/>
  <c r="H312" i="12" l="1"/>
  <c r="D342" i="12" l="1"/>
  <c r="D309" i="12"/>
  <c r="D276" i="12"/>
  <c r="D244" i="12"/>
  <c r="H215" i="12"/>
  <c r="D84" i="12"/>
  <c r="H211" i="12"/>
  <c r="D212" i="12"/>
  <c r="D180" i="12" l="1"/>
  <c r="H183" i="12"/>
  <c r="H151" i="12"/>
  <c r="D148" i="12" l="1"/>
  <c r="H119" i="12" l="1"/>
  <c r="D116" i="12"/>
  <c r="Q15" i="4" l="1"/>
  <c r="H87" i="12" l="1"/>
  <c r="H247" i="12" l="1"/>
  <c r="H279" i="12" l="1"/>
  <c r="H55" i="12" l="1"/>
  <c r="H23" i="12" l="1"/>
  <c r="D23" i="12" l="1"/>
  <c r="D55" i="12"/>
  <c r="D87" i="12"/>
  <c r="D119" i="12"/>
  <c r="D151" i="12"/>
  <c r="D183" i="12"/>
  <c r="D215" i="12"/>
  <c r="CH60" i="13" l="1"/>
  <c r="CH54" i="13"/>
  <c r="CH40" i="13"/>
  <c r="CH35" i="13" s="1"/>
  <c r="CH30" i="13"/>
  <c r="CH27" i="13"/>
  <c r="CH22" i="13"/>
  <c r="CH15" i="13"/>
  <c r="CH21" i="13" l="1"/>
  <c r="CH12" i="13" s="1"/>
  <c r="CH67" i="13" s="1"/>
  <c r="CH15" i="19" l="1"/>
  <c r="CH22" i="19"/>
  <c r="CH46" i="19"/>
  <c r="CH54" i="19" l="1"/>
  <c r="CH27" i="19"/>
  <c r="D255" i="12" l="1"/>
  <c r="D279" i="12" l="1"/>
  <c r="D312" i="12"/>
  <c r="D345" i="12"/>
  <c r="D378" i="11"/>
  <c r="D247" i="12" l="1"/>
  <c r="BG25" i="20" l="1"/>
  <c r="CH30" i="19" l="1"/>
  <c r="CH21" i="19" s="1"/>
  <c r="CH12" i="19" s="1"/>
  <c r="CY67" i="19" s="1"/>
  <c r="D49" i="12" l="1"/>
  <c r="D17" i="12"/>
  <c r="H288" i="12" l="1"/>
  <c r="H287" i="12"/>
  <c r="H278" i="12"/>
  <c r="H277" i="12"/>
  <c r="H275" i="12"/>
  <c r="H274" i="12"/>
  <c r="H273" i="12"/>
  <c r="H272" i="12"/>
  <c r="H255" i="12"/>
  <c r="H254" i="12"/>
  <c r="H246" i="12"/>
  <c r="H243" i="12"/>
  <c r="H242" i="12"/>
  <c r="H241" i="12"/>
  <c r="H240" i="12"/>
  <c r="H223" i="12"/>
  <c r="H222" i="12"/>
  <c r="H210" i="12"/>
  <c r="H209" i="12"/>
  <c r="H208" i="12"/>
  <c r="H191" i="12"/>
  <c r="H190" i="12"/>
  <c r="H182" i="12"/>
  <c r="H181" i="12"/>
  <c r="H179" i="12"/>
  <c r="H178" i="12"/>
  <c r="H177" i="12"/>
  <c r="H176" i="12"/>
  <c r="H159" i="12"/>
  <c r="H158" i="12"/>
  <c r="H150" i="12"/>
  <c r="H146" i="12"/>
  <c r="H145" i="12"/>
  <c r="H144" i="12"/>
  <c r="H127" i="12"/>
  <c r="H126" i="12"/>
  <c r="H118" i="12"/>
  <c r="H114" i="12"/>
  <c r="H113" i="12"/>
  <c r="H112" i="12"/>
  <c r="H95" i="12"/>
  <c r="H94" i="12"/>
  <c r="H86" i="12"/>
  <c r="H85" i="12"/>
  <c r="H82" i="12"/>
  <c r="H81" i="12"/>
  <c r="H80" i="12"/>
  <c r="H63" i="12"/>
  <c r="H62" i="12"/>
  <c r="H54" i="12"/>
  <c r="H49" i="12"/>
  <c r="H48" i="12"/>
  <c r="H16" i="12"/>
  <c r="H17" i="12"/>
  <c r="H18" i="12"/>
  <c r="H19" i="12"/>
  <c r="H21" i="12"/>
  <c r="H22" i="12"/>
  <c r="D182" i="12"/>
  <c r="D150" i="12"/>
  <c r="D118" i="12"/>
  <c r="D86" i="12"/>
  <c r="D54" i="12"/>
  <c r="D22" i="12"/>
  <c r="H15" i="12" l="1"/>
  <c r="H32" i="12" s="1"/>
  <c r="F32" i="12"/>
  <c r="D21" i="8" s="1"/>
  <c r="H47" i="12"/>
  <c r="H64" i="12" s="1"/>
  <c r="F64" i="12"/>
  <c r="D44" i="8" s="1"/>
  <c r="H79" i="12"/>
  <c r="H96" i="12" s="1"/>
  <c r="F96" i="12"/>
  <c r="D66" i="8" s="1"/>
  <c r="H111" i="12"/>
  <c r="H128" i="12" s="1"/>
  <c r="F128" i="12"/>
  <c r="D89" i="8" s="1"/>
  <c r="H143" i="12"/>
  <c r="H160" i="12" s="1"/>
  <c r="F160" i="12"/>
  <c r="D112" i="8" s="1"/>
  <c r="H192" i="12"/>
  <c r="H207" i="12"/>
  <c r="H224" i="12" s="1"/>
  <c r="F224" i="12"/>
  <c r="D158" i="8" s="1"/>
  <c r="H239" i="12"/>
  <c r="H256" i="12" s="1"/>
  <c r="F256" i="12"/>
  <c r="D181" i="8" s="1"/>
  <c r="H271" i="12"/>
  <c r="H289" i="12" s="1"/>
  <c r="F289" i="12"/>
  <c r="D204" i="8" s="1"/>
  <c r="D205" i="8" s="1"/>
  <c r="D387" i="12"/>
  <c r="D386" i="12"/>
  <c r="H371" i="12"/>
  <c r="D273" i="8"/>
  <c r="D387" i="11"/>
  <c r="D386" i="11"/>
  <c r="D377" i="11"/>
  <c r="D376" i="11"/>
  <c r="D374" i="11"/>
  <c r="D373" i="11"/>
  <c r="D372" i="11"/>
  <c r="H370" i="12" l="1"/>
  <c r="H388" i="12" s="1"/>
  <c r="D274" i="8"/>
  <c r="H354" i="12"/>
  <c r="D354" i="12"/>
  <c r="D353" i="12"/>
  <c r="D344" i="12"/>
  <c r="D343" i="12"/>
  <c r="D341" i="12"/>
  <c r="D340" i="12"/>
  <c r="D339" i="12"/>
  <c r="H355" i="12" l="1"/>
  <c r="F355" i="12"/>
  <c r="D250" i="8" l="1"/>
  <c r="D251" i="8" s="1"/>
  <c r="H321" i="12" l="1"/>
  <c r="D321" i="12"/>
  <c r="H320" i="12"/>
  <c r="D320" i="12"/>
  <c r="H311" i="12"/>
  <c r="D311" i="12"/>
  <c r="H310" i="12"/>
  <c r="D310" i="12"/>
  <c r="H308" i="12"/>
  <c r="D308" i="12"/>
  <c r="H307" i="12"/>
  <c r="D307" i="12"/>
  <c r="H306" i="12"/>
  <c r="D306" i="12"/>
  <c r="H305" i="12"/>
  <c r="H304" i="12" l="1"/>
  <c r="H322" i="12" s="1"/>
  <c r="H390" i="12" s="1"/>
  <c r="F322" i="12"/>
  <c r="D288" i="12"/>
  <c r="D287" i="12"/>
  <c r="D278" i="12"/>
  <c r="D277" i="12"/>
  <c r="D275" i="12"/>
  <c r="D274" i="12"/>
  <c r="D273" i="12"/>
  <c r="D227" i="8" l="1"/>
  <c r="D276" i="8" s="1"/>
  <c r="F390" i="12"/>
  <c r="D228" i="8" l="1"/>
  <c r="D172" i="8"/>
  <c r="D254" i="12"/>
  <c r="D246" i="12"/>
  <c r="D245" i="12"/>
  <c r="D243" i="12"/>
  <c r="D242" i="12"/>
  <c r="D241" i="12"/>
  <c r="D182" i="8" l="1"/>
  <c r="D126" i="8" l="1"/>
  <c r="D136" i="8" s="1"/>
  <c r="D214" i="12"/>
  <c r="D191" i="12"/>
  <c r="D190" i="12"/>
  <c r="D181" i="12"/>
  <c r="D179" i="12"/>
  <c r="D178" i="12"/>
  <c r="D177" i="12"/>
  <c r="D149" i="8" l="1"/>
  <c r="D159" i="8" l="1"/>
  <c r="BG25" i="14"/>
  <c r="D127" i="12"/>
  <c r="D126" i="12"/>
  <c r="D117" i="12"/>
  <c r="D115" i="12"/>
  <c r="D114" i="12"/>
  <c r="D113" i="12"/>
  <c r="D159" i="12"/>
  <c r="D158" i="12"/>
  <c r="D149" i="12"/>
  <c r="D147" i="12"/>
  <c r="D146" i="12"/>
  <c r="D145" i="12"/>
  <c r="D223" i="12"/>
  <c r="D222" i="12"/>
  <c r="D213" i="12"/>
  <c r="D211" i="12"/>
  <c r="D210" i="12"/>
  <c r="D209" i="12"/>
  <c r="D95" i="12"/>
  <c r="D94" i="12"/>
  <c r="D85" i="12"/>
  <c r="D83" i="12"/>
  <c r="D82" i="12"/>
  <c r="D81" i="12"/>
  <c r="D63" i="12"/>
  <c r="D62" i="12"/>
  <c r="D53" i="12"/>
  <c r="D51" i="12"/>
  <c r="D50" i="12"/>
  <c r="D31" i="12"/>
  <c r="D30" i="12"/>
  <c r="D21" i="12"/>
  <c r="D19" i="12"/>
  <c r="D18" i="12"/>
  <c r="D35" i="8"/>
  <c r="D57" i="8"/>
  <c r="D80" i="8"/>
  <c r="D103" i="8"/>
  <c r="D113" i="8" l="1"/>
  <c r="D90" i="8"/>
  <c r="D22" i="8"/>
  <c r="D45" i="8"/>
  <c r="D67" i="8"/>
  <c r="D277" i="8" l="1"/>
</calcChain>
</file>

<file path=xl/sharedStrings.xml><?xml version="1.0" encoding="utf-8"?>
<sst xmlns="http://schemas.openxmlformats.org/spreadsheetml/2006/main" count="7661" uniqueCount="760">
  <si>
    <t>Форма 2</t>
  </si>
  <si>
    <t>№</t>
  </si>
  <si>
    <t>1</t>
  </si>
  <si>
    <t>2</t>
  </si>
  <si>
    <t>3</t>
  </si>
  <si>
    <t>4</t>
  </si>
  <si>
    <t>Раскрываемая информация</t>
  </si>
  <si>
    <t>Сведения о сроках направления заявки на заключение договора</t>
  </si>
  <si>
    <t>Место размещения сведений в информационно-коммуникационной сети "Интернет"</t>
  </si>
  <si>
    <t>Заявка на заключение договора транспортировки газа</t>
  </si>
  <si>
    <t>Договор на оказание услуг по транспортировке газа в транзитном потоке газораспределительной организации/потребителю</t>
  </si>
  <si>
    <t>(наименование субъекта естественной монополии)</t>
  </si>
  <si>
    <t>Приложение 7</t>
  </si>
  <si>
    <t>ООО Индустриальный Парк "Станкомаш"</t>
  </si>
  <si>
    <t>-    по договорам, заключаемым на срок до одного года, - не позднее чем за месяц и не ранее чем за три месяца до указанной в заявке даты начала транспортировки;</t>
  </si>
  <si>
    <t>-    по договорам, заключаемым на срок более одного года и до пяти лет, - не позднее чем за три месяца и не ранее чем за один год до начала года, в котором начнется транспортировка;</t>
  </si>
  <si>
    <t>-    по договорам, заключаемым на срок более пяти лет, - не позднее чем за шесть месяцев и не ранее чем за три года до начала года, в котором начнется транспортировка.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</si>
  <si>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</si>
  <si>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</si>
  <si>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</si>
  <si>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</si>
  <si>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</si>
  <si>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</si>
  <si>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</si>
  <si>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</si>
  <si>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</si>
  <si>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</si>
  <si>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</si>
  <si>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</si>
  <si>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</si>
  <si>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</si>
  <si>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</si>
  <si>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</si>
  <si>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</si>
  <si>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</si>
  <si>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</si>
  <si>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</si>
  <si>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</si>
  <si>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</si>
  <si>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</si>
  <si>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</si>
  <si>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</si>
  <si>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</si>
  <si>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</si>
  <si>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</si>
  <si>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</si>
  <si>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</si>
  <si>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</si>
  <si>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</si>
  <si>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</si>
  <si>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</si>
  <si>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</si>
  <si>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</si>
  <si>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</si>
  <si>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</si>
  <si>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</si>
  <si>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</si>
  <si>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</si>
  <si>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</si>
  <si>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</si>
  <si>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</si>
  <si>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</si>
  <si>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</si>
  <si>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</si>
  <si>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Форма 3</t>
  </si>
  <si>
    <t>(наименование зоны обслуживания/обособленной системы)</t>
  </si>
  <si>
    <t>Номер по порядку</t>
  </si>
  <si>
    <t>Категория заявителей</t>
  </si>
  <si>
    <t>Количество отклонённых заявок</t>
  </si>
  <si>
    <t xml:space="preserve">Количество выполненных присоединений </t>
  </si>
  <si>
    <t>количество, шт.</t>
  </si>
  <si>
    <t>причина отклонения</t>
  </si>
  <si>
    <t>непредставление документов</t>
  </si>
  <si>
    <t>отсутствие технической возможности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</si>
  <si>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</si>
  <si>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</si>
  <si>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</si>
  <si>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</si>
  <si>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</si>
  <si>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стандартизованные ставки</t>
  </si>
  <si>
    <t>юридическое лицо</t>
  </si>
  <si>
    <t>II категория</t>
  </si>
  <si>
    <t>III категория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</si>
  <si>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</si>
  <si>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</si>
  <si>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</si>
  <si>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</si>
  <si>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</si>
  <si>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</si>
  <si>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Количество                                               заключённых                                   договоров</t>
  </si>
  <si>
    <t>Количество поступивших                          заявок</t>
  </si>
  <si>
    <t>Информация
о регистрации и ходе реализации заявок на доступ к услугам
по транспортировке газа по газораспределительным сетям</t>
  </si>
  <si>
    <t>к приказу ФАС России
от 18.01.2019 № 38/19</t>
  </si>
  <si>
    <t>Количество удовлетворенных заявок, штук</t>
  </si>
  <si>
    <t>Количество заявок, находящихся на рассмотрении, штук</t>
  </si>
  <si>
    <t>в связи с отсутствием технической возможности</t>
  </si>
  <si>
    <t>в связи с отсутствием документов</t>
  </si>
  <si>
    <t>Количество поступивших заявок, штук</t>
  </si>
  <si>
    <t>Точка входа в газораспреде-лительную сеть</t>
  </si>
  <si>
    <t>Количество отклоненных заявок, штук</t>
  </si>
  <si>
    <t>ООО "Индустриальный Парк "Станкомаш"</t>
  </si>
  <si>
    <t>ГРП</t>
  </si>
  <si>
    <t>Наименование газораспределительной сети</t>
  </si>
  <si>
    <t>Газораспределительная сеть                                                                 ООО Индустриальный Парк "Станкомаш" г.Челябинск</t>
  </si>
  <si>
    <t>Приложение № 5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</si>
  <si>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</si>
  <si>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</si>
  <si>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</si>
  <si>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</si>
  <si>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</si>
  <si>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</si>
  <si>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</si>
  <si>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</si>
  <si>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</si>
  <si>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</si>
  <si>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</si>
  <si>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</si>
  <si>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 xml:space="preserve"> год</t>
  </si>
  <si>
    <t>за 20</t>
  </si>
  <si>
    <t>Форма 7</t>
  </si>
  <si>
    <t>Приложение № 4</t>
  </si>
  <si>
    <t xml:space="preserve">Информация о тарифах </t>
  </si>
  <si>
    <t>(наименование субъекта Российской Федерации)</t>
  </si>
  <si>
    <t>в</t>
  </si>
  <si>
    <t>Реквизиты приказа федерального органа исполнительной власти в области регулирования тарифов об установлении тарифа по газораспределительным сетям</t>
  </si>
  <si>
    <t>от</t>
  </si>
  <si>
    <r>
      <t>Тарифы на услуги по транспортировке газа по газораспределительным сетям 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 по группам потребителей с объемом потребления газа (млн.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/год)</t>
    </r>
  </si>
  <si>
    <r>
      <t>Тариф на услуги
по транспортировке газа
в транзитном потоке
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</t>
    </r>
  </si>
  <si>
    <t>свыше
500</t>
  </si>
  <si>
    <t>от 100 до 500 включительно</t>
  </si>
  <si>
    <t>от 10 до 100 включительно</t>
  </si>
  <si>
    <t>от 1 до 10 включительно</t>
  </si>
  <si>
    <t>от 0,1 до 1 включительно</t>
  </si>
  <si>
    <t>от 0,01 до 0,1 включительно</t>
  </si>
  <si>
    <t>до 0,01 включительно</t>
  </si>
  <si>
    <t>население</t>
  </si>
  <si>
    <t>по</t>
  </si>
  <si>
    <t>-</t>
  </si>
  <si>
    <t>г. Челябинск</t>
  </si>
  <si>
    <t>Приложение 10</t>
  </si>
  <si>
    <t>Индивидуальный проект</t>
  </si>
  <si>
    <t xml:space="preserve">Приложение № 6 </t>
  </si>
  <si>
    <t>№ п/п</t>
  </si>
  <si>
    <t>Наименование потребителя</t>
  </si>
  <si>
    <t>ООО "БВК"</t>
  </si>
  <si>
    <t>ООО "Модерн-Гласс"</t>
  </si>
  <si>
    <t>АО "ТНН"</t>
  </si>
  <si>
    <t>АО "РЭД"</t>
  </si>
  <si>
    <t>Форма 6</t>
  </si>
  <si>
    <t>ИП Первухин Л.В.</t>
  </si>
  <si>
    <t>ООО "КРУГ"</t>
  </si>
  <si>
    <t xml:space="preserve">ООО Индустриальный Парк "Станкомаш" </t>
  </si>
  <si>
    <t>ПЛАН</t>
  </si>
  <si>
    <t>ФАКТ</t>
  </si>
  <si>
    <t>ООО "Лизард"</t>
  </si>
  <si>
    <t>ООО "Научно-производственный центр гидроавтоматики"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</si>
  <si>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</si>
  <si>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 xml:space="preserve"> </t>
  </si>
  <si>
    <t>Приложение № 1</t>
  </si>
  <si>
    <t>Челябинской области</t>
  </si>
  <si>
    <t>Информация об основных показателях финансово-хозяйственной деятельности</t>
  </si>
  <si>
    <t>в сфере оказания услуг по транспортировке газа по газораспределительным</t>
  </si>
  <si>
    <t>сетям на территории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</si>
  <si>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</si>
  <si>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</si>
  <si>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</si>
  <si>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</si>
  <si>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</si>
  <si>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</si>
  <si>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</si>
  <si>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</si>
  <si>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</si>
  <si>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</si>
  <si>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</si>
  <si>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</si>
  <si>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</si>
  <si>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</si>
  <si>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</si>
  <si>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</si>
  <si>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</si>
  <si>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</si>
  <si>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</si>
  <si>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</si>
  <si>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</si>
  <si>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</si>
  <si>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</si>
  <si>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</si>
  <si>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</si>
  <si>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</si>
  <si>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</si>
  <si>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</si>
  <si>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</si>
  <si>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</si>
  <si>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</si>
  <si>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</si>
  <si>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</si>
  <si>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</si>
  <si>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</si>
  <si>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</si>
  <si>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</si>
  <si>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</si>
  <si>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</si>
  <si>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</si>
  <si>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</si>
  <si>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</si>
  <si>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</si>
  <si>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</si>
  <si>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</si>
  <si>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</si>
  <si>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</si>
  <si>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</si>
  <si>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</si>
  <si>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</si>
  <si>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</si>
  <si>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</si>
  <si>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</si>
  <si>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</si>
  <si>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</si>
  <si>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</si>
  <si>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</si>
  <si>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</si>
  <si>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</si>
  <si>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</si>
  <si>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</si>
  <si>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</si>
  <si>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</si>
  <si>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</si>
  <si>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</si>
  <si>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</si>
  <si>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</si>
  <si>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</si>
  <si>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</si>
  <si>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</si>
  <si>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</si>
  <si>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</si>
  <si>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</si>
  <si>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</si>
  <si>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</si>
  <si>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</si>
  <si>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</si>
  <si>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</si>
  <si>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</si>
  <si>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</si>
  <si>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</si>
  <si>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</si>
  <si>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</si>
  <si>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</si>
  <si>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</si>
  <si>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</si>
  <si>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</si>
  <si>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</si>
  <si>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</si>
  <si>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</si>
  <si>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</si>
  <si>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</si>
  <si>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</si>
  <si>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</si>
  <si>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</si>
  <si>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</si>
  <si>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</si>
  <si>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</si>
  <si>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</si>
  <si>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</si>
  <si>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</si>
  <si>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</si>
  <si>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</si>
  <si>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</si>
  <si>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</si>
  <si>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</si>
  <si>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</si>
  <si>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</si>
  <si>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</si>
  <si>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</si>
  <si>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</si>
  <si>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</si>
  <si>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</si>
  <si>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</si>
  <si>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</si>
  <si>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</si>
  <si>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</si>
  <si>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</si>
  <si>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на  20</t>
  </si>
  <si>
    <t>Приложение № 2</t>
  </si>
  <si>
    <t>Вид тарифа</t>
  </si>
  <si>
    <t xml:space="preserve">на территории </t>
  </si>
  <si>
    <t xml:space="preserve"> год в сфере оказания услуг по транспортировке газа</t>
  </si>
  <si>
    <t>Информация об объёмах транспортировки газа</t>
  </si>
  <si>
    <t>по газораспределительным сетям (с детализацией по группам газопотребления)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</si>
  <si>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</si>
  <si>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</si>
  <si>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ИЮНЬ</t>
  </si>
  <si>
    <t>Точка входа в газораспределительную сеть</t>
  </si>
  <si>
    <t>Точка выхода из газораспределительной сети</t>
  </si>
  <si>
    <t>транзит</t>
  </si>
  <si>
    <t xml:space="preserve">Свободная мощность газораспределительной сети, млн. куб. м </t>
  </si>
  <si>
    <t>Объемы газа в соответствии                   с поступившими заявками, млн. куб. м</t>
  </si>
  <si>
    <t>Номер группы газопотребления/
транзит</t>
  </si>
  <si>
    <t>МАЙ</t>
  </si>
  <si>
    <t>АПРЕЛЬ</t>
  </si>
  <si>
    <t>МАРТ</t>
  </si>
  <si>
    <t>ФЕВРАЛЬ</t>
  </si>
  <si>
    <t>ЯНВАРЬ</t>
  </si>
  <si>
    <t>на</t>
  </si>
  <si>
    <t>за</t>
  </si>
  <si>
    <t>Наименование газораспреде-лительной сети</t>
  </si>
  <si>
    <t>Точка 
входа в газораспреде-лительную сеть</t>
  </si>
  <si>
    <t>Точка 
выхода из газораспреде-лительной сети</t>
  </si>
  <si>
    <t>Перечень технологических мероприятий, связанных с подключением (подсоединением) к газораспредели-тельной сети, и регламент их выполнения</t>
  </si>
  <si>
    <t>Порядок выполнения технологических мероприятий, связанных с подключением (подсоединением) к газораспредели-тельной сети, и регламент их выполнения</t>
  </si>
  <si>
    <t>Перечень технических мероприятий, связанных с подключением (подсоединением) к газораспредели-тельной сети, и регламент их выполнения</t>
  </si>
  <si>
    <t>Порядок выполнения технических мероприятий, связанных с подключением (подсоединением) к газораспредели-тельной сети, и регламент их выполнения</t>
  </si>
  <si>
    <t xml:space="preserve">Социально значимые группы потребителей и население  на производственной площадке ООО Индустриальный Парк "Станкомаш" - отсутствуют. </t>
  </si>
  <si>
    <t>Приложение 8</t>
  </si>
  <si>
    <t>Информация об основных потребительских характеристиках регулируемых услуг</t>
  </si>
  <si>
    <t>и их соответствии стандартам качества</t>
  </si>
  <si>
    <t>по газораспределительным сетям на территории</t>
  </si>
  <si>
    <t>Место 
размещения
сведений в информационно-коммуникационной 
сети "Интернет"</t>
  </si>
  <si>
    <t>Реквизиты</t>
  </si>
  <si>
    <t>Показатель надежности услуг по транспортировке газа по газораспределительным сетям (Кнад)</t>
  </si>
  <si>
    <t>Показатель качества услуг по транспортировке газа по газораспределительным сетям (Ккач)</t>
  </si>
  <si>
    <t>Обобщенный показатель надежности и качества оказываемых услуг (Коб)</t>
  </si>
  <si>
    <t>Сведения о лицензии</t>
  </si>
  <si>
    <t>Челябинская область</t>
  </si>
  <si>
    <t>Приложение № 3</t>
  </si>
  <si>
    <t>№ ВХ-56-004925 от 29.02.2016г.</t>
  </si>
  <si>
    <r>
      <t>Объемы газа, тыс.м</t>
    </r>
    <r>
      <rPr>
        <vertAlign val="superscript"/>
        <sz val="12"/>
        <rFont val="Times New Roman"/>
        <family val="1"/>
        <charset val="204"/>
      </rPr>
      <t>3</t>
    </r>
  </si>
  <si>
    <t>на 20</t>
  </si>
  <si>
    <t>открыть&gt;&gt;</t>
  </si>
  <si>
    <t>\</t>
  </si>
  <si>
    <t>Газораспределительная сеть                                                                                                                                                                               ООО Индустриальный Парк "Станкомаш"  г. Челябинск</t>
  </si>
  <si>
    <t>ИЮЛЬ</t>
  </si>
  <si>
    <t>за  20</t>
  </si>
  <si>
    <t>открыть &gt;&gt;</t>
  </si>
  <si>
    <t>АВГУСТ</t>
  </si>
  <si>
    <t>ООО "РАМА"</t>
  </si>
  <si>
    <t>ГРП                                                                        г. Челябинск                                                                                                           ул. Енисейская 8</t>
  </si>
  <si>
    <t>СЕНТЯБРЬ</t>
  </si>
  <si>
    <t>ОКТЯБРЬ</t>
  </si>
  <si>
    <t>НОЯБРЬ</t>
  </si>
  <si>
    <t>ДЕКАБРЬ</t>
  </si>
  <si>
    <t>Объемы газа в соответствии с удовлетворенными заявками, млн. куб. м</t>
  </si>
  <si>
    <t>Дифференцированный тариф всего, в т.ч.:</t>
  </si>
  <si>
    <t>N</t>
  </si>
  <si>
    <t>Место размещения информации в информационно-коммуникационной сети "Интернет"</t>
  </si>
  <si>
    <t>Перечень документов, направляемых для рассмотрения заявки о подключении (технологическом присоединении)</t>
  </si>
  <si>
    <t>Информация о плате за подключение (технологическое присоединение) к газораспределительным сетям</t>
  </si>
  <si>
    <t>Сведения о структурных подразделениях, осуществляющих прием заявок на подключение (технологическое присоединение)</t>
  </si>
  <si>
    <t>Приложение 9</t>
  </si>
  <si>
    <t>Сроки строительства</t>
  </si>
  <si>
    <t>Стоимостная оценка инвестиций, 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</si>
  <si>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</si>
  <si>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</si>
  <si>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</si>
  <si>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</si>
  <si>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</si>
  <si>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</si>
  <si>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</si>
  <si>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</si>
  <si>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</si>
  <si>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</si>
  <si>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</si>
  <si>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</si>
  <si>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</si>
  <si>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2.1.</t>
  </si>
  <si>
    <t>3.</t>
  </si>
  <si>
    <t>Объекты капитального строительства (основные стройки):</t>
  </si>
  <si>
    <t>3.1.</t>
  </si>
  <si>
    <t>4.</t>
  </si>
  <si>
    <t>Новые объекты:</t>
  </si>
  <si>
    <t>4.1.</t>
  </si>
  <si>
    <t>5.</t>
  </si>
  <si>
    <t>Реконструируемые (модернизируемые) объекты:</t>
  </si>
  <si>
    <t>5.1.</t>
  </si>
  <si>
    <t>6.</t>
  </si>
  <si>
    <t>Сведения о приобретении оборудования, не входящего в сметы строек</t>
  </si>
  <si>
    <t>6.1.</t>
  </si>
  <si>
    <t>7.</t>
  </si>
  <si>
    <t>Сведения о долгосрочных финансовых вложениях</t>
  </si>
  <si>
    <t>7.1.</t>
  </si>
  <si>
    <t>8.</t>
  </si>
  <si>
    <t>Сведения о приобретении внеоборотных активов</t>
  </si>
  <si>
    <t>8.1.</t>
  </si>
  <si>
    <t>ИНВЕСТИЦИОННАЯ ПРОГРАММА ОТСУТСТВУЕТ</t>
  </si>
  <si>
    <t>ООО "Промсырье"</t>
  </si>
  <si>
    <t>Значение 
планового 
показателя                      на 2019-2023гг                Пост. № 77/3 от 29.11.2018г.</t>
  </si>
  <si>
    <t>в объектах газораспределительной организации</t>
  </si>
  <si>
    <t>ГРПБ</t>
  </si>
  <si>
    <t>https://stankomash.konar.ru/raskrytie-informacii/</t>
  </si>
  <si>
    <t>Газопроводы вводы к промышленным предприятиям</t>
  </si>
  <si>
    <t xml:space="preserve">Присоединение в зависимости от возможностей технологии, может производится как с прекращением подачи газа потребителям системы газораспределения и сбросом газа в атмосферу, так и без отключений и сброса газа. 
В том случае, если необходимо произвести прекращение подачи газа потребителям, посредством запорной арматуры на газопроводах, выполняется отключение участка, к которому производится присоединение. 
При приминении устройства "для присоединения без прекращения газоснабжения", прекращени газоснабжения не требуется.
</t>
  </si>
  <si>
    <t>При прекращении газоснабжения:
1) Отключения участка газопровода, к которому планируется произвести подклбючение;
2) Освобождение газопровода от газа с выработкой на потребителя и сбросом отсатков газа в атмосферу;
3) Продувка воздухом или инертным газом;
4) Контроль загозованности в газопроводе;
5) Контрольная опрессовка присоединяемого объекта;
6) присоединение;
7)Испытание на гермитичность места присоединения;
8) Совместная опрессовка вновь присоединенного объекта и отключенного участка газопровода;
9) Пуск газа.
Без прекращения газоснабжения:
1) Контрольная опрессовка присоединяемого объекта;
2) Присоединение;
3) Испытание на гермитичность места присоединения;
4) Пуск газа с использованием устройствадля присоединения без прекращения газоснабжения</t>
  </si>
  <si>
    <t>1) Сдача законного строительством объекта газоснабжения комиссии с участием представителя газораспределительной организации;
2) Получение разрешения на ввод объекта в эксплуатацию;
3) Согласование прекращения газоснабжения портебителей .</t>
  </si>
  <si>
    <t>Услуги сотовой связи</t>
  </si>
  <si>
    <t>ПАО МТС</t>
  </si>
  <si>
    <t>шт</t>
  </si>
  <si>
    <t>1) Оформление акта приемки газораспеделительной системы;
2) Оформление на ввод объекта в эксплуатацию;
3) Согласование прекращения газонабжения потребителей.</t>
  </si>
  <si>
    <t>пар</t>
  </si>
  <si>
    <t>ИП Климцова А.В.</t>
  </si>
  <si>
    <t>01.12.2022</t>
  </si>
  <si>
    <t>01.07.2024</t>
  </si>
  <si>
    <t>01.07.2025</t>
  </si>
  <si>
    <t>30.06.2025</t>
  </si>
  <si>
    <t>828/22</t>
  </si>
  <si>
    <t>16.11.2022</t>
  </si>
  <si>
    <t>чел.час</t>
  </si>
  <si>
    <t xml:space="preserve">прочие </t>
  </si>
  <si>
    <t>23</t>
  </si>
  <si>
    <t>кг</t>
  </si>
  <si>
    <t>    Раскрытие информации (к приказу ФАС России от 08.12.2022 № 960/22)</t>
  </si>
  <si>
    <t>к приказу ФАС России
от 08.09.2022 № 960/22</t>
  </si>
  <si>
    <t xml:space="preserve"> на услуги</t>
  </si>
  <si>
    <t xml:space="preserve"> по транспортировке газа по газораспределительным сетям на территории </t>
  </si>
  <si>
    <t xml:space="preserve">период действия с </t>
  </si>
  <si>
    <t>30.06.2024</t>
  </si>
  <si>
    <t xml:space="preserve">Информация о специальных надбавках к тарифам </t>
  </si>
  <si>
    <t>ИТОГО:</t>
  </si>
  <si>
    <t>на год</t>
  </si>
  <si>
    <t>Информация
о наличии (отсутствии) технической возможности 
доступа к регулируемым услугам по транспортировке газа
по газораспределительным сетям 
(с детализацией по группам газопотребления)</t>
  </si>
  <si>
    <t>Информация
о регистрации и ходе реализации заявок на доступ 
к услугам по транспортировке газа по газораспределительнымтям</t>
  </si>
  <si>
    <r>
      <rPr>
        <b/>
        <sz val="12"/>
        <rFont val="Times New Roman"/>
        <family val="1"/>
        <charset val="204"/>
      </rPr>
      <t xml:space="preserve">  сетям </t>
    </r>
    <r>
      <rPr>
        <b/>
        <u/>
        <sz val="12"/>
        <rFont val="Times New Roman"/>
        <family val="1"/>
        <charset val="204"/>
      </rPr>
      <t xml:space="preserve">ООО Индустриальный Парк "Станкомаш" </t>
    </r>
  </si>
  <si>
    <r>
      <rPr>
        <b/>
        <sz val="11"/>
        <rFont val="Times New Roman"/>
        <family val="1"/>
        <charset val="204"/>
      </rPr>
      <t xml:space="preserve">в  </t>
    </r>
    <r>
      <rPr>
        <b/>
        <u/>
        <sz val="11"/>
        <rFont val="Times New Roman"/>
        <family val="1"/>
        <charset val="204"/>
      </rPr>
      <t xml:space="preserve"> г. Челябинск</t>
    </r>
  </si>
  <si>
    <t>Информация о способах приобретения, стоимости и объемах товаров, 
необходимых для оказания услуг по транспортировке газа</t>
  </si>
  <si>
    <t>Цена за единицу товара</t>
  </si>
  <si>
    <t>Сумма закупки</t>
  </si>
  <si>
    <t xml:space="preserve"> по трубопроводам </t>
  </si>
  <si>
    <t>к Приказу ФАС России 
от 08.12.2022г. № 960/22</t>
  </si>
  <si>
    <t>час</t>
  </si>
  <si>
    <t>Информация об инвестиционных программах 
ООО Индустриальный Парк "Станкомаш"</t>
  </si>
  <si>
    <t>на (за) 2023 год в сфере транспортировки газа 
по газораспределительным сетям</t>
  </si>
  <si>
    <t>Перечень иных мероприятий, связанных с подключением (подсоединением) к газораспределительной сети, и регламент их выполнения</t>
  </si>
  <si>
    <t>Порядок выполнения иных мероприятий, связанных с подключением (подоединением) к газораспределительной сети, и регламент их выполнения</t>
  </si>
  <si>
    <t>Информация
о порядке выполнения технологических, технических и других
мероприятий, связанных с подключением (присоединением)</t>
  </si>
  <si>
    <t>Договор на оказание услуг по транспортировке газа для обеспечения коммунально-бытовых нужд</t>
  </si>
  <si>
    <t>Договор на оказание услуг по транспортировке газа для прочих потребителей</t>
  </si>
  <si>
    <t xml:space="preserve">Информация 
об условиях, на которых осуществляется оказание регулируемых
 услуг по транспортировке газа по газораспределительным сетям </t>
  </si>
  <si>
    <t>Информация
 об условиях, на которых осуществляется оказание 
услуг по подключению (технологическому присоединению)</t>
  </si>
  <si>
    <t xml:space="preserve"> к газораспределительным сетям ООО Индустриальный Парк "Станкомаш"*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</si>
  <si>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сети газораспределения</t>
  </si>
  <si>
    <t>Заявка о заключении договора на подключение (технологическое присоединение) существующей и (или) проектируемой сети газораспределения к сетям газораспределения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</si>
  <si>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сети газораспределения в рамках догазификации</t>
  </si>
  <si>
    <t>Заявка о заключении договора о подключении (технологическом присоединении) газоиспользующего оборудования и объектов капитального строительства к сетям газораспределения через сети основного абонента</t>
  </si>
  <si>
    <t>Договор о подключении (технологическом присоединении) газоиспользующего оборудования и объектов капитального строительства к сети газораспределения</t>
  </si>
  <si>
    <t>Договор о подключении (технологическом присоединении) существующей и (или) проектируемой сети газораспределения к сетям газораспределения</t>
  </si>
  <si>
    <t>Договор о подключении (технологическом присоединении) газоиспользующего оборудования к сети газораспределения в рамках догазификации</t>
  </si>
  <si>
    <r>
      <t>к газораспределительным сетям</t>
    </r>
    <r>
      <rPr>
        <b/>
        <u/>
        <sz val="14"/>
        <rFont val="Arial"/>
        <family val="2"/>
        <charset val="204"/>
      </rPr>
      <t xml:space="preserve"> ООО Индустриальный Парк "Станкомаш"</t>
    </r>
  </si>
  <si>
    <t>проведение мероприятий по ликвидации дефицита пропускной способности</t>
  </si>
  <si>
    <r>
      <t xml:space="preserve">Информация о регистрации и ходе реализации </t>
    </r>
    <r>
      <rPr>
        <b/>
        <u/>
        <sz val="14"/>
        <rFont val="Arial"/>
        <family val="2"/>
        <charset val="204"/>
      </rPr>
      <t>заявок</t>
    </r>
    <r>
      <rPr>
        <b/>
        <sz val="14"/>
        <rFont val="Arial"/>
        <family val="2"/>
        <charset val="204"/>
      </rPr>
      <t xml:space="preserve"> о подключении (технологическом присоединении)</t>
    </r>
  </si>
  <si>
    <r>
      <t xml:space="preserve"> к газораспределительным сетям </t>
    </r>
    <r>
      <rPr>
        <b/>
        <i/>
        <sz val="14"/>
        <rFont val="Arial"/>
        <family val="2"/>
        <charset val="204"/>
      </rPr>
      <t xml:space="preserve">ООО Индустриальный Парк "Станкомаш" </t>
    </r>
  </si>
  <si>
    <t>объём, м³/час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</si>
  <si>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</si>
  <si>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Заявители в рамках догазификации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</si>
  <si>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</si>
  <si>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</si>
  <si>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1 .......</t>
  </si>
  <si>
    <t>Объекты газотранспортной системы</t>
  </si>
  <si>
    <t>2 .......</t>
  </si>
  <si>
    <t>свыше 3%</t>
  </si>
  <si>
    <t>свыше 5%</t>
  </si>
  <si>
    <t>свыше 7%</t>
  </si>
  <si>
    <t>свыше 10%</t>
  </si>
  <si>
    <t>свыше 20%</t>
  </si>
  <si>
    <t>//////////</t>
  </si>
  <si>
    <r>
      <t xml:space="preserve"> к газораспределительным сетям </t>
    </r>
    <r>
      <rPr>
        <b/>
        <i/>
        <u/>
        <sz val="14"/>
        <rFont val="Arial"/>
        <family val="2"/>
        <charset val="204"/>
      </rPr>
      <t xml:space="preserve">ООО Индустриальный Парк "Станкомаш" </t>
    </r>
  </si>
  <si>
    <r>
      <t xml:space="preserve">Информация о регистрации и ходе реализации </t>
    </r>
    <r>
      <rPr>
        <b/>
        <u/>
        <sz val="14"/>
        <rFont val="Arial"/>
        <family val="2"/>
        <charset val="204"/>
      </rPr>
      <t>заявок</t>
    </r>
    <r>
      <rPr>
        <b/>
        <sz val="14"/>
        <rFont val="Arial"/>
        <family val="2"/>
        <charset val="204"/>
      </rPr>
      <t xml:space="preserve"> 
о подключении (технологическом присоединении)</t>
    </r>
  </si>
  <si>
    <t>Приложение № 6</t>
  </si>
  <si>
    <r>
      <t xml:space="preserve">за </t>
    </r>
    <r>
      <rPr>
        <b/>
        <u/>
        <sz val="12"/>
        <rFont val="Times New Roman"/>
        <family val="1"/>
        <charset val="204"/>
      </rPr>
      <t>20</t>
    </r>
  </si>
  <si>
    <t>в   г. Челябинск, Индустриальный Парк "Станкомаш"</t>
  </si>
  <si>
    <t xml:space="preserve">Общество с ограниченной ответственностью Индустриальный Парк "Станкомаш"                                                                                                                  </t>
  </si>
  <si>
    <t>Открыть &gt;&gt;</t>
  </si>
  <si>
    <t>в течение 10 дней по окончании отчетного периода</t>
  </si>
  <si>
    <t>в 10-дневный срок от даты официального опубликования</t>
  </si>
  <si>
    <t>ежегодно</t>
  </si>
  <si>
    <t>через 10 дней после утверждения в установленном порядке показателей надежности и качества услуг по транспортировке газа, но не позднее 15 октября (в случае изменения потребительских характеристик услуг и (или) стандартов качества - в 10-дневный срок после вступления в силу указанных изменений)</t>
  </si>
  <si>
    <t>ежегодно (по мере изменения потребительских характеристик услуг и (или) стандартов качества оказания регулируемых услуг)</t>
  </si>
  <si>
    <t>ежемесячно</t>
  </si>
  <si>
    <t>информация о фактических показателях за прошедший месяц в течение 10 дней по окончании календарного месяца</t>
  </si>
  <si>
    <t>в течение 30 дней по окончании года или со дня вступления изменений в силу</t>
  </si>
  <si>
    <t>в течение 30 дней по окончании года</t>
  </si>
  <si>
    <t>информация о плановых показателях - в течение месяца с момента ее утверждения, в случае уточнения плановых показателей в течение 10 дней после утверждения; информация о фактических показателях - в 10-дневный срок после утверждения финансовой отчетности, но не позднее 1 августа года, следующего за отчетным</t>
  </si>
  <si>
    <t>информация о плановых показателях в течение первого квартала года, информация о плановых расчетных показателях - в 10-дневный срок после пересмотра или утверждения тарифов; информация о фактических показателях (отчет) -</t>
  </si>
  <si>
    <t xml:space="preserve">не позднее 1 декабря текущего календарного года - информация о плановых показателях на следующий календарный год с помесячной детализацией </t>
  </si>
  <si>
    <t xml:space="preserve">в течение 10 дней по окончании календарного месяца - информация о фактических показателях за прошедший месяц </t>
  </si>
  <si>
    <t>Реквизиты акта органа исполнительной власти субъекта Российской Федерации в области государственного регулирования
тарифов</t>
  </si>
  <si>
    <t>Наименование программы газификации</t>
  </si>
  <si>
    <t>Специальные надбавки к тарифам на услуги по транспортировке газа по газораспределительным сетям (руб./1000 м3) по группам потребителей
с объемом потребления газа (млн м3/год) и для населения</t>
  </si>
  <si>
    <t>г. Челябинск, ООО Индустриальный Парк "Станкомаш"</t>
  </si>
  <si>
    <t>ООО "ЧМСК"</t>
  </si>
  <si>
    <t>Перчатки ВС СНЕЖИНКА для защиты от пониженных температур цв.оранжевый</t>
  </si>
  <si>
    <t>Мыло туалетное в обертке 100г</t>
  </si>
  <si>
    <t>Перчатки ЭКСТРА для защиты от механических рисков хлопчатобумажные с ПВХ покрытием</t>
  </si>
  <si>
    <t>Крем ГАРДА-СТАНДАРТ для кожи рук и лица регенерирующий 100мл</t>
  </si>
  <si>
    <t>Паста ГАРДА-СТАНДАРТ для кожи очищающая с натуральным абразивом 200мл</t>
  </si>
  <si>
    <t>Беруши JETA SAFETY JEM21 противошумные на шнурке</t>
  </si>
  <si>
    <t>Полумаска фильтрующая (респиратор) с клапаном RK 9021</t>
  </si>
  <si>
    <t>24</t>
  </si>
  <si>
    <t>ИНВЕСТСЕРВИС ООО</t>
  </si>
  <si>
    <t>АЛЬЯНС ООО ПК</t>
  </si>
  <si>
    <t>ПЛАНЕТА АВТО ООО</t>
  </si>
  <si>
    <t>ООО "Технопарк "Тракторозаводский""</t>
  </si>
  <si>
    <t>Перчатки ЭКСТРА для защиты от механических рисков хлопчатобумажные с ПВХ покрытием</t>
  </si>
  <si>
    <t>Мыло туалетное в обертке 100г</t>
  </si>
  <si>
    <t>Крем ГАРДА-СТАНДАРТ для кожи рук и лица регенерирующий 100мл</t>
  </si>
  <si>
    <t>Паста ГАРДА-СТАНДАРТ для кожи очищающая с натуральным абразивом 200мл</t>
  </si>
  <si>
    <t>Беруши JETA SAFETY JEM21 противошумные на шнурке</t>
  </si>
  <si>
    <t>Полумаска фильтрующая (респиратор) с клапаном RK 9021</t>
  </si>
  <si>
    <t>Спрей-репеллент ГАРДА-СТАНДАРТ для защиты от насекомых 100мл</t>
  </si>
  <si>
    <t>упак</t>
  </si>
  <si>
    <t>25</t>
  </si>
  <si>
    <t>26</t>
  </si>
  <si>
    <t>27</t>
  </si>
  <si>
    <t>Грунт-эмаль по ржавчине Superprice 3в1 6кг цв.серый PROFILUX</t>
  </si>
  <si>
    <t>Валик малярный 100мм ВЕЛЮР арт.80132 СИБРТЕХ</t>
  </si>
  <si>
    <t>Сольвент нефтяной А 130/150 арт.СН200000 НЕФТЕХИМИК</t>
  </si>
  <si>
    <r>
      <t>*Социально значимые группы потребителей и</t>
    </r>
    <r>
      <rPr>
        <b/>
        <u/>
        <sz val="12"/>
        <color rgb="FFFF0000"/>
        <rFont val="Arial"/>
        <family val="2"/>
        <charset val="204"/>
      </rPr>
      <t xml:space="preserve"> население</t>
    </r>
    <r>
      <rPr>
        <b/>
        <sz val="12"/>
        <color rgb="FFFF0000"/>
        <rFont val="Arial"/>
        <family val="2"/>
        <charset val="204"/>
      </rPr>
      <t xml:space="preserve">  на производственной площадке 
ООО Индустриальный Парк "Станкомаш" - </t>
    </r>
    <r>
      <rPr>
        <b/>
        <u/>
        <sz val="12"/>
        <color rgb="FFFF0000"/>
        <rFont val="Arial"/>
        <family val="2"/>
        <charset val="204"/>
      </rPr>
      <t>отсутствуют</t>
    </r>
    <r>
      <rPr>
        <b/>
        <sz val="12"/>
        <color rgb="FFFF0000"/>
        <rFont val="Arial"/>
        <family val="2"/>
        <charset val="204"/>
      </rPr>
      <t xml:space="preserve">. </t>
    </r>
  </si>
  <si>
    <t>Перчатки МУЛЬТЕКС для защиты рук с тонким нитриловым покрытием</t>
  </si>
  <si>
    <t>Перчатки CERVA BABBLER для защиты от механических рисков маслобензостойкие с повышенной износостойко</t>
  </si>
  <si>
    <t>Гайка DIN 934 М10 Р3</t>
  </si>
  <si>
    <t>Гайка DIN 934 М12 Р3</t>
  </si>
  <si>
    <t>итого год</t>
  </si>
  <si>
    <t>2025 год</t>
  </si>
  <si>
    <t>2025 года</t>
  </si>
  <si>
    <t>период  01.11.2025 по 30.11.2025  года</t>
  </si>
  <si>
    <t>период  01.12.2025 по 31.12.2025  года</t>
  </si>
  <si>
    <t>период  01.01.2025 по 31.12.2025  года</t>
  </si>
  <si>
    <t>период  01.01.2025 по 31.01.2025  года</t>
  </si>
  <si>
    <t>период  01.02.2025 по 29.02.2025  года</t>
  </si>
  <si>
    <t>период  01.03.2025 по 31.03.2025  года</t>
  </si>
  <si>
    <t>период  01.04.2025 по 30.04.2025  года</t>
  </si>
  <si>
    <t>период  01.05.2025 по 31.05.2025  года</t>
  </si>
  <si>
    <t>период  01.06.2025 по 30.06.2025  года</t>
  </si>
  <si>
    <t>период  01.07.2025 по 31.07.2025  года</t>
  </si>
  <si>
    <t>период  01.08.2025 по 31.08.2025  года</t>
  </si>
  <si>
    <t>период  01.09.2025 по 30.09.2025  года</t>
  </si>
  <si>
    <t>период  01.10.2025 по 31.10.2025  года</t>
  </si>
  <si>
    <t>2025года</t>
  </si>
  <si>
    <t>период  01.02.2025 по 28.02.2025  года</t>
  </si>
  <si>
    <t>период  01.09.2025 по 30.09.2025 года</t>
  </si>
  <si>
    <t>период  01.11.2025 по 30.11.2025 года</t>
  </si>
  <si>
    <t>ИП Бадьина О.С.</t>
  </si>
  <si>
    <t>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с</t>
  </si>
  <si>
    <t xml:space="preserve"> период с 01.01.2025 по 31.01.2025</t>
  </si>
  <si>
    <t xml:space="preserve"> период с 01.02.2025 по 29.02.2025</t>
  </si>
  <si>
    <t>период с 01.03.2025 по 31.03.2025</t>
  </si>
  <si>
    <t xml:space="preserve"> период с 01.04.2025 по 30.04.2025</t>
  </si>
  <si>
    <t xml:space="preserve">  период с 01.05.2025 по 31.05.2025</t>
  </si>
  <si>
    <t xml:space="preserve"> период с 01.06.2025 по 30.06.2025</t>
  </si>
  <si>
    <t xml:space="preserve"> период с 01.07.2025 по 31.07.2025</t>
  </si>
  <si>
    <t xml:space="preserve"> период с 01.08.2025 по 31.08.2025</t>
  </si>
  <si>
    <t xml:space="preserve"> период с 01.09.2025 по 30.09.2025</t>
  </si>
  <si>
    <t xml:space="preserve"> период с 01.10.2025 по 31.10.2025</t>
  </si>
  <si>
    <t xml:space="preserve"> период с 01.11.2025 по 30.11.2025</t>
  </si>
  <si>
    <t xml:space="preserve"> период с 01.12.2025 по 31.12.2025</t>
  </si>
  <si>
    <t xml:space="preserve"> период с 01.03.2025 по 31.03.2025</t>
  </si>
  <si>
    <t xml:space="preserve"> период с 01.05.2025 по 31.05.2025</t>
  </si>
  <si>
    <t>период с 01.01.2025 по 31.01.2025</t>
  </si>
  <si>
    <t>период с 01.02.2025 по 28.02.2025</t>
  </si>
  <si>
    <t>период с 01.04.2025 по 30.04.2025</t>
  </si>
  <si>
    <t>период с 01.05.2025 по 31.05.2025</t>
  </si>
  <si>
    <t>период с 01.06.2025 по 30.06.2025</t>
  </si>
  <si>
    <t>период с 01.07.2025 по 31.07.2025</t>
  </si>
  <si>
    <t>период с 01.08.2025 по 31.08.2025</t>
  </si>
  <si>
    <t>период с 01.09.2025 по 30.09.2025</t>
  </si>
  <si>
    <t>период с 01.10.2025 по 31.10.2025</t>
  </si>
  <si>
    <t>период с 01.11.2025 по 30.11.2025</t>
  </si>
  <si>
    <t>период с 01.12.2025 по 31.12.2025</t>
  </si>
  <si>
    <t>Внутреннее потребление ИП00-000106 от 27.01.2025 6:38:33</t>
  </si>
  <si>
    <t>Внутреннее потребление ИП00-000099 от 23.01.2025 15:01:06</t>
  </si>
  <si>
    <t>Кран газовый 11б27п Ду15 (ручка) г/г</t>
  </si>
  <si>
    <t>Хомут скоба U-образная 1 1/4 (33х42) 8</t>
  </si>
  <si>
    <t>Хомут скоба U-образная 3 (80х90) 10</t>
  </si>
  <si>
    <t>Хомут скоба U-образная 10 (273х278) М16</t>
  </si>
  <si>
    <t>Хомут скоба U-образная 12 (328х380х100) М16</t>
  </si>
  <si>
    <t>Гайка DIN 934 М8 Р3</t>
  </si>
  <si>
    <t>Гайка DIN 934 М16 Р3</t>
  </si>
  <si>
    <t>Шайба плоская оцинкованная М10 DIN 125a арт.105261 TECH-KREP</t>
  </si>
  <si>
    <t>Шайба оцинкованная кузовная М8 (упак.100шт) арт.005631 СТРОЙБАТ</t>
  </si>
  <si>
    <t>Герметик анаэробный ФИКСАТОР-3 80мл ВИБРОЗАЩИТА</t>
  </si>
  <si>
    <t>Аккумулятор R6 2800mAh Ni-MH (4шт) арт.KOCR6NIMH2800mAh4BL КОСМОС</t>
  </si>
  <si>
    <t>Внутреннее потребление ИП00-000231 от 31.01.2025 23:59:59</t>
  </si>
  <si>
    <t>Внутреннее потребление ИП00-000273 от 31.01.2025 23:59:59</t>
  </si>
  <si>
    <t>Батарейки пальчиковые АА (упак.10шт) VARTA ENERGU</t>
  </si>
  <si>
    <t>Ремонт и обслуживание оборудования Поверка Сигнал-03-02; С3-2; С3-1</t>
  </si>
  <si>
    <t>Приобретение товаров и услуг ИП00-000279 от 23.01.2025 23:59:59</t>
  </si>
  <si>
    <t>Услуги по обслуживанию оборудования КИПиА (ППР), Заказ на ремонт 00153586 от 22.01.2025 , ТО2 за Февраль 2025 г.</t>
  </si>
  <si>
    <t>Приобретение товаров и услуг ИП00-000562 от 28.02.2025 0:00:00</t>
  </si>
  <si>
    <t>Анкер-шпилька М10х90 HSV HILTI</t>
  </si>
  <si>
    <t>Хомут скоба U-образная 2 (50х60) М10</t>
  </si>
  <si>
    <t>Манометр KFM 25RB63 арт.НТ01184894 KROMSCHRODER</t>
  </si>
  <si>
    <t>Внутреннее потребление ИП00-000453 от 19.02.2025 23:59:59</t>
  </si>
  <si>
    <t>Кран шаровой полнопроходной муфтовый DN20 11б27п1 УАЗ</t>
  </si>
  <si>
    <t>Внутреннее потребление ИП00-000500 от 19.02.2025 23:59:59</t>
  </si>
  <si>
    <t>Внутреннее потребление ИП00-000476 от 28.02.2025 23:59:59</t>
  </si>
  <si>
    <t>Внутреннее потребление ИП00-000496 от 28.02.2025 23:59:59</t>
  </si>
  <si>
    <t>Внутреннее потребление ИП00-000475 от 28.02.2025 23:59:59</t>
  </si>
  <si>
    <t>Батарейка пальчиковая OPTIMUM AA (упак.8шт) DURACELL</t>
  </si>
  <si>
    <t>Вставка диэлектрическая 1/2ВP/HP ELKA</t>
  </si>
  <si>
    <t>Вставка диэлектрическая 3/4 ВР/НР ELKA</t>
  </si>
  <si>
    <t>Гайка М14 DIN 934</t>
  </si>
  <si>
    <t>Хомут скоба U-образная 4 (102х114) М12</t>
  </si>
  <si>
    <t>Хомут скоба U-образная 5 1/2 (150х159) М12</t>
  </si>
  <si>
    <t>Шайба гроверная М10 DIN 127</t>
  </si>
  <si>
    <t>Шайба пружинная оцинкованная М8 (упак.200шт) арт.005581 СТРОЙБАТ</t>
  </si>
  <si>
    <t>Внутреннее потребление ИП00-000677 от 17.03.2025 23:59:59</t>
  </si>
  <si>
    <t>Элемент питания алкалиновый LR6/АА 1,5В (упак.4шт) арт.3454 TOSHIBA</t>
  </si>
  <si>
    <t>Лопата снеговая пластмассовая Крепыш арт.29912 ЧЕЛЯБТЕХОПТТОРГ</t>
  </si>
  <si>
    <t>Прокладка А-80-10-40ПОН ГОСТ 15180-86</t>
  </si>
  <si>
    <t>Внутреннее потребление ИП00-000774 от 31.03.2025 23:59:59</t>
  </si>
  <si>
    <t>Ткань асбестовая АТ-3 1350 ГОСТ 6102-94</t>
  </si>
  <si>
    <t>м2</t>
  </si>
  <si>
    <t>л (дм3)</t>
  </si>
  <si>
    <t>Приобретение товаров и услуг ИП00-000798 от 31.03.2025 23:59:59</t>
  </si>
  <si>
    <t>Аренда земельного участка для газопровода за Март 2025г.</t>
  </si>
  <si>
    <t>Аренда земельного участка для газопровода за Апрель 2025г.</t>
  </si>
  <si>
    <t>Бирка кабельная 134 55х55 арт.24-2000 РОСДЮБЕЛЬ</t>
  </si>
  <si>
    <t>Соединение 1/2х3/4 с плоской прокладкой никелированное арт.624N2300 VNI-FITT</t>
  </si>
  <si>
    <t>Ткань асбестовая АТ-2 1550 ГОСТ 6102-94</t>
  </si>
  <si>
    <t>Хомут стальной 100х4,6мм (упак.100шт) арт.07-0118-100 REXANT</t>
  </si>
  <si>
    <t>Валик сменный универсальный 250/40/6 арт.73/3/1/16 ВИХРЬ</t>
  </si>
  <si>
    <t>Кисть плоская 100мм арт.82266 СИБРТЕХ</t>
  </si>
  <si>
    <t>Кисть плоская 50мм арт.82504 СИБРТЕХ</t>
  </si>
  <si>
    <t>Кисть плоская 75мм арт.82265 СИБРТЕХ</t>
  </si>
  <si>
    <t>Замок навесной с ключом D=10мм GPLK-63L GIGANT</t>
  </si>
  <si>
    <t>Поверка / Манометры, вакуумметры и мановакуумметры показывающие для точных измерений / МПТИ, ВПТИ и МВПТИ / МПТИ</t>
  </si>
  <si>
    <t>Кран шаровой DN100/80 PN16 300мм TEMPER</t>
  </si>
  <si>
    <t>Внутреннее потребление ИП00-001129 от 22.05.2025 0:00:00</t>
  </si>
  <si>
    <t>Внутреннее потребление ИП00-001153 от 02.05.2025 13:47:49</t>
  </si>
  <si>
    <t>Лента сигнальная 50мм 200м арт.12240-50-200 ЗУБР</t>
  </si>
  <si>
    <t>Набивка АГИ 4х4мм ГОСТ 5152-84</t>
  </si>
  <si>
    <t>Набивка АГИ 8х8мм ГОСТ 5152-84</t>
  </si>
  <si>
    <t>Паронит листовой 4мм 2х2м ПОН-Б</t>
  </si>
  <si>
    <t>лист</t>
  </si>
  <si>
    <t>Подмотка для труб 50м арт.04002 РЕКОРД</t>
  </si>
  <si>
    <t>Прокладка из фторопласта 3/4" (упак.100шт) арт.ИС.131129 MASTERPROF</t>
  </si>
  <si>
    <t>Прокладка фланцевая паронитовая Ду100мм арт.1130010</t>
  </si>
  <si>
    <t>Прокладка фланцевая паронитовая Ду40мм арт.1130006</t>
  </si>
  <si>
    <t>Прокладка фланцевая паронитовая Ду50мм арт.1130007</t>
  </si>
  <si>
    <t>Прокладка фланцевая паронитовая Ду80мм арт.1130008</t>
  </si>
  <si>
    <t>Прокладка фторопластовая Ф-4 А-20-16 ГОСТ 15180</t>
  </si>
  <si>
    <t>Хомут скоба U-образная 8 (219,1х224) М16</t>
  </si>
  <si>
    <t>Шнур асбестовый ШАОН 4мм ГОСТ 1779-83</t>
  </si>
  <si>
    <t>Шнур асбестовый ШАОН 8мм ГОСТ 1779-83</t>
  </si>
  <si>
    <t>Аренда земельного участка для газопровода за май 2025г.</t>
  </si>
  <si>
    <t>Поверка / Напоромер ФТ, мод. НМПф / ФТ, мод. НМПф / ФТ, мод. НМПф</t>
  </si>
  <si>
    <t>Приобретение товаров и услуг ИП00-001531 от 29.05.2025 23:59:59</t>
  </si>
  <si>
    <t>Приобретение товаров и услуг ИП00-001490 от 31.05.2025 0:00:00</t>
  </si>
  <si>
    <t>Услуги по обслуживанию оборудования КИПиА (ППР), Заказ на ремонт 00161203 от 14.04.2025 ,  за Май 2025 г.</t>
  </si>
  <si>
    <t>Услуги по обслуживанию оборудования КИПиА (ППР), Заказ на ремонт 00161210 от 14.04.2025 ,  за Май 2025 г.</t>
  </si>
  <si>
    <t>чел.ч.</t>
  </si>
  <si>
    <t>Приобретение товаров и услуг ИП00-001444 от 14.05.2025 23:59:59</t>
  </si>
  <si>
    <t>Транспортные услуги автокрана автомобильного Q 20 тн  вод. Солтыс</t>
  </si>
  <si>
    <t>Аренда земельного участка для газопровода за июнь 2025г.</t>
  </si>
  <si>
    <t>Хомут червячный TORRO 12-20/9 W2 (упак.100шт) арт.NR-01267702016 NORMA</t>
  </si>
  <si>
    <t>Штуцер Н Р1/2-16мм арт.9274221 ПРОФИТ</t>
  </si>
  <si>
    <t>Штуцер НР 3/4м для шланга с внутренним диаметром16мм SHPI-24-4</t>
  </si>
  <si>
    <t>Внутреннее потребление ИП00-001421 от 30.06.2025 23:59:59</t>
  </si>
  <si>
    <t>Внутреннее потребление ИП00-001422 от 30.06.2025 23:59:59</t>
  </si>
  <si>
    <t>Комбинезон MICROMAX NS LAKELAND для защиты от опасных сухих частиц и жидких веществ невысокой опасно</t>
  </si>
  <si>
    <t>Услуги по обслуживанию оборудования КИПиА (ВПР), Заказ на ремонт 00153530 от 21.01.2025 , Метрологическое обеспечение объектов ООО ИП «Станкомаш» (Демонтаж/монтаж СИ, передача в МС КОНАР, согласно направленного списка). за Июнь 2025 г.</t>
  </si>
  <si>
    <t>чел.ч</t>
  </si>
  <si>
    <t>Аренда земельного участка для газопровода за июль 2025г.</t>
  </si>
  <si>
    <t>Внутреннее потребление ИП00-001597 от 22.07.2025 6:35:06</t>
  </si>
  <si>
    <t>Аренда земельного участка для газопровода за август 2025г.</t>
  </si>
  <si>
    <t>Лента клейкая двусторонняя акриловая 12мм 5м арт.GT6008F 3М</t>
  </si>
  <si>
    <t>Маркер промышленный 2-4мм E-8750/1 для жирных и пыльных поверхностей цв.черный EDDING</t>
  </si>
  <si>
    <t>Пленка А3 175мкм 100шт для ламинирования глянцевая цв.прозрачный PROMEGA</t>
  </si>
  <si>
    <t>Внутреннее потребление ИП00-001846 от 29.08.2025 14:16:40</t>
  </si>
  <si>
    <t>Прил.1_ф-3_Тарифы</t>
  </si>
  <si>
    <t>Прил.1_ф-4_Спец.надб</t>
  </si>
  <si>
    <t>Прил.2_ф-6_ФАКТ_ОПФ-ХД</t>
  </si>
  <si>
    <t>Прил.2_ф-6_ПЛАН_ОПФ-ХД</t>
  </si>
  <si>
    <t>Прил.2_ф-7_ПЛАН_-объемы</t>
  </si>
  <si>
    <t>Прил.2_ф-7_ФАКТ_-объемы</t>
  </si>
  <si>
    <t>Прил.3_ф-3_ПНК</t>
  </si>
  <si>
    <t>Прил.4_ф-6_ФАКТ налич.возм</t>
  </si>
  <si>
    <t>Прил.4_ф-6_ПЛАН налич.возм</t>
  </si>
  <si>
    <t>Прил.10_закуп товаров</t>
  </si>
  <si>
    <t>Прил.9_ф-2 Инвест.пр.</t>
  </si>
  <si>
    <t>Прил.8_ф-2_Порядок вып меропр.</t>
  </si>
  <si>
    <t>Прил.7_ф-3_Инф-я об усл</t>
  </si>
  <si>
    <t>Прил.7_ф-2_Условия</t>
  </si>
  <si>
    <t>Прил.6_ф-2_Заявки</t>
  </si>
  <si>
    <t>Прил.5_ф-2_Реализ.заявок</t>
  </si>
  <si>
    <t>Прил.4_ф-7_Налич.возм.групп</t>
  </si>
  <si>
    <r>
      <rPr>
        <b/>
        <sz val="11"/>
        <rFont val="Arial"/>
        <family val="2"/>
        <charset val="204"/>
      </rPr>
      <t>Приложение № 1. Форма 3.</t>
    </r>
    <r>
      <rPr>
        <sz val="11"/>
        <rFont val="Arial"/>
        <family val="2"/>
        <charset val="204"/>
      </rPr>
      <t xml:space="preserve"> Информация о тарифах на услуги по транспортировке газа по газораспределительным сетям. </t>
    </r>
  </si>
  <si>
    <r>
      <rPr>
        <b/>
        <sz val="11"/>
        <rFont val="Arial"/>
        <family val="2"/>
        <charset val="204"/>
      </rPr>
      <t>Приложение № 1. Форма 4.</t>
    </r>
    <r>
      <rPr>
        <sz val="11"/>
        <rFont val="Arial"/>
        <family val="2"/>
        <charset val="204"/>
      </rPr>
      <t xml:space="preserve"> Информация о специальных надбавках на услуги по транспортировке газа по газораспределительным сетям. </t>
    </r>
  </si>
  <si>
    <r>
      <rPr>
        <b/>
        <sz val="11"/>
        <rFont val="Arial"/>
        <family val="2"/>
        <charset val="204"/>
      </rPr>
      <t>Приложение № 3. Форма 3.</t>
    </r>
    <r>
      <rPr>
        <sz val="11"/>
        <rFont val="Arial"/>
        <family val="2"/>
        <charset val="204"/>
      </rPr>
      <t xml:space="preserve"> Информация об основных потребительских характеристиках регулируемых услуг и их соответствии стандартам качества в сфере оказания услуг по транспортировке газа  по газораспределительным сетям</t>
    </r>
  </si>
  <si>
    <r>
      <rPr>
        <b/>
        <sz val="11"/>
        <rFont val="Arial"/>
        <family val="2"/>
        <charset val="204"/>
      </rPr>
      <t xml:space="preserve">Приложение № 5. Форма 2. </t>
    </r>
    <r>
      <rPr>
        <sz val="11"/>
        <rFont val="Arial"/>
        <family val="2"/>
        <charset val="204"/>
      </rPr>
      <t xml:space="preserve">Информация о регистрации и ходе реализации </t>
    </r>
    <r>
      <rPr>
        <u/>
        <sz val="11"/>
        <rFont val="Arial"/>
        <family val="2"/>
        <charset val="204"/>
      </rPr>
      <t>заявок</t>
    </r>
    <r>
      <rPr>
        <sz val="11"/>
        <rFont val="Arial"/>
        <family val="2"/>
        <charset val="204"/>
      </rPr>
      <t xml:space="preserve"> на доступ к услугам по транспортировке газа по газораспределительным сетям.</t>
    </r>
  </si>
  <si>
    <r>
      <rPr>
        <b/>
        <sz val="11"/>
        <rFont val="Arial"/>
        <family val="2"/>
        <charset val="204"/>
      </rPr>
      <t>Приложение №6. Форма 2.</t>
    </r>
    <r>
      <rPr>
        <sz val="11"/>
        <rFont val="Arial"/>
        <family val="2"/>
        <charset val="204"/>
      </rPr>
      <t xml:space="preserve"> Информация о регистрации и ходе реализации </t>
    </r>
    <r>
      <rPr>
        <u/>
        <sz val="11"/>
        <rFont val="Arial"/>
        <family val="2"/>
        <charset val="204"/>
      </rPr>
      <t>заявок</t>
    </r>
    <r>
      <rPr>
        <sz val="11"/>
        <rFont val="Arial"/>
        <family val="2"/>
        <charset val="204"/>
      </rPr>
      <t xml:space="preserve"> о подключении (технологическом присоединении) к газораспределительным сетям.</t>
    </r>
  </si>
  <si>
    <r>
      <rPr>
        <b/>
        <sz val="11"/>
        <rFont val="Arial"/>
        <family val="2"/>
        <charset val="204"/>
      </rPr>
      <t>Приложение № 7. Форма 2.</t>
    </r>
    <r>
      <rPr>
        <sz val="11"/>
        <rFont val="Arial"/>
        <family val="2"/>
        <charset val="204"/>
      </rPr>
      <t xml:space="preserve"> Информация об условиях, на которых осуществляется оказание регулируемых услуг по транспортировке газа по газораспределительным сетям.</t>
    </r>
  </si>
  <si>
    <r>
      <rPr>
        <b/>
        <sz val="11"/>
        <rFont val="Arial"/>
        <family val="2"/>
        <charset val="204"/>
      </rPr>
      <t>Приложение № 7. Форма 3.</t>
    </r>
    <r>
      <rPr>
        <sz val="11"/>
        <rFont val="Arial"/>
        <family val="2"/>
        <charset val="204"/>
      </rPr>
      <t xml:space="preserve"> Информация об условиях, на которых осуществляется оказание услуг по подключению (технологическому присоединению) к газораспределительным сетям </t>
    </r>
  </si>
  <si>
    <r>
      <rPr>
        <b/>
        <sz val="11"/>
        <rFont val="Arial"/>
        <family val="2"/>
        <charset val="204"/>
      </rPr>
      <t>Приложение № 8. Форма 2.</t>
    </r>
    <r>
      <rPr>
        <sz val="11"/>
        <rFont val="Arial"/>
        <family val="2"/>
        <charset val="204"/>
      </rPr>
      <t xml:space="preserve"> Информация о порядке выполнения технологических, технических и других мероприятий, связанных с подключением (присоединением) к газораспределительным сетям</t>
    </r>
  </si>
  <si>
    <r>
      <rPr>
        <b/>
        <sz val="11"/>
        <rFont val="Arial"/>
        <family val="2"/>
        <charset val="204"/>
      </rPr>
      <t>Приложение № 2. Форма 6.</t>
    </r>
    <r>
      <rPr>
        <sz val="11"/>
        <rFont val="Arial"/>
        <family val="2"/>
        <charset val="204"/>
      </rPr>
      <t xml:space="preserve"> Информация об основных показателях финансово-хозяйственной деятельности в сфере оказания услуг по транспортировке газа по газораспределительным сетям ПЛАН 2025.</t>
    </r>
  </si>
  <si>
    <r>
      <rPr>
        <b/>
        <sz val="11"/>
        <rFont val="Arial"/>
        <family val="2"/>
        <charset val="204"/>
      </rPr>
      <t>Приложение № 2. Форма 6.</t>
    </r>
    <r>
      <rPr>
        <sz val="11"/>
        <rFont val="Arial"/>
        <family val="2"/>
        <charset val="204"/>
      </rPr>
      <t xml:space="preserve"> Информация об основных показателях финансово-хозяйственной деятельности в сфере оказания услуг по транспортировке газа по газораспределительным сетям ФАКТ 2025. (раскрытие с 01.01.2025 по 01.08.2025)</t>
    </r>
  </si>
  <si>
    <r>
      <rPr>
        <b/>
        <sz val="11"/>
        <rFont val="Arial"/>
        <family val="2"/>
        <charset val="204"/>
      </rPr>
      <t>Приложение № 2. Форма 7. </t>
    </r>
    <r>
      <rPr>
        <sz val="11"/>
        <rFont val="Arial"/>
        <family val="2"/>
        <charset val="204"/>
      </rPr>
      <t xml:space="preserve"> Информация об объёмах транспортировки газа  ПЛАН на  2025 год в сфере оказания услуг по транспортировке газа по газораспределительным сетям, с детализацией по группам газопотребления.</t>
    </r>
  </si>
  <si>
    <r>
      <rPr>
        <b/>
        <sz val="11"/>
        <rFont val="Arial"/>
        <family val="2"/>
        <charset val="204"/>
      </rPr>
      <t>Приложение № 2. Форма 7. </t>
    </r>
    <r>
      <rPr>
        <sz val="11"/>
        <rFont val="Arial"/>
        <family val="2"/>
        <charset val="204"/>
      </rPr>
      <t xml:space="preserve"> Информация об объёмах транспортировки газа  ФАКТ за  2025 год в сфере оказания услуг по транспортировке газа по газораспределительным сетям, с детализацией по группам газопотребления.</t>
    </r>
  </si>
  <si>
    <r>
      <rPr>
        <b/>
        <sz val="11"/>
        <rFont val="Arial"/>
        <family val="2"/>
        <charset val="204"/>
      </rPr>
      <t xml:space="preserve">Приложение № 4. Форма 6. </t>
    </r>
    <r>
      <rPr>
        <sz val="11"/>
        <rFont val="Arial"/>
        <family val="2"/>
        <charset val="204"/>
      </rPr>
      <t>Информация о наличии (отсутствии) технической возможности доступа к регулируемым услугам по транспортировке газа по газораспределительным сетям для целей определения возможности технологического присоединения, ПЛАН 2025 г.</t>
    </r>
  </si>
  <si>
    <r>
      <rPr>
        <b/>
        <sz val="11"/>
        <rFont val="Arial"/>
        <family val="2"/>
        <charset val="204"/>
      </rPr>
      <t>Приложение № 4. Форма 6</t>
    </r>
    <r>
      <rPr>
        <sz val="11"/>
        <rFont val="Arial"/>
        <family val="2"/>
        <charset val="204"/>
      </rPr>
      <t>. Информация о наличии (отсутствии) технической возможности доступа к регулируемым услугам по транспортировке газа по газораспределительным сетям, ФАКТ 2025 г.</t>
    </r>
  </si>
  <si>
    <r>
      <rPr>
        <b/>
        <sz val="11"/>
        <rFont val="Arial"/>
        <family val="2"/>
        <charset val="204"/>
      </rPr>
      <t xml:space="preserve">Приложение № 4. Форма 7. </t>
    </r>
    <r>
      <rPr>
        <sz val="11"/>
        <rFont val="Arial"/>
        <family val="2"/>
        <charset val="204"/>
      </rPr>
  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газопотребления), ФАКТ 2025г.</t>
    </r>
  </si>
  <si>
    <r>
      <rPr>
        <b/>
        <sz val="11"/>
        <rFont val="Arial"/>
        <family val="2"/>
        <charset val="204"/>
      </rPr>
      <t>Приложение № 9. Форма 2.</t>
    </r>
    <r>
      <rPr>
        <sz val="11"/>
        <rFont val="Arial"/>
        <family val="2"/>
        <charset val="204"/>
      </rPr>
      <t xml:space="preserve"> Информация об инвестиционных программах (о проектах инвестиционных программ) организаций, оказывающих услуги по транспортировке газа по трубопроводам, и отчеты об их реализации  на (за) 2025 год в сфере транспортировки газа по газораспределительным сетям </t>
    </r>
  </si>
  <si>
    <r>
      <rPr>
        <b/>
        <sz val="11"/>
        <rFont val="Arial"/>
        <family val="2"/>
        <charset val="204"/>
      </rPr>
      <t xml:space="preserve">Приложение № 10. </t>
    </r>
    <r>
      <rPr>
        <sz val="11"/>
        <rFont val="Arial"/>
        <family val="2"/>
        <charset val="204"/>
      </rPr>
      <t>Информация о способах приобретения, стоимости и объемах товаров, необходимых для оказания услуг по транспортировке газа по трубопроводам, за 2025г.</t>
    </r>
  </si>
  <si>
    <t>Значение фактического показателя                                       за 2024 год         Пост. № 60/1 от 23.09.2025г.</t>
  </si>
  <si>
    <t>ООО" СКТ"</t>
  </si>
  <si>
    <t>Услуги по обслуживанию оборудования КИПиА (ППР), Заказ на ремонт 00168642 от 07.07.2025 , Пункт редуцирования газа (ПРГ) за Август 2025 г.</t>
  </si>
  <si>
    <t>Замена приборов УКЗ-РУ-СН4(2В), УКЗ-РУ-СН4(2В)-СО</t>
  </si>
  <si>
    <t>Услуги по обслуживанию оборудования КИПиА (ВПР), Заказ на ремонт 00161965 от 18.04.2025 , Пункт редуцирования газа (ПРГ).Периодические срабатывания газосигнализатора по СН4 за Сентябрь 2025 г.</t>
  </si>
  <si>
    <t>Услуги по обслуживанию оборудования КИПиА (ВПР), Заказ на ремонт 00169410 от 16.07.2025 , Метрологическое обеспечение объектов ИП Станкомаш. за Сентябрь 2025 г.</t>
  </si>
  <si>
    <t>Услуги по обслуживанию оборудования КИПиА (ВПР), Заказ на ремонт 00170592 от 28.07.2025 , Метрологическое сопровождение. Ремонт и поверка расходомеров КАРАТ в сторонней организации за Сентябрь 2025 г.</t>
  </si>
  <si>
    <t>Услуги по обслуживанию оборудования КИПиА (ВПР), Заказ на ремонт 00168957 от 11.07.2025 , Метрологическое обеспечение объектов ИП Станкомаш (согласно направленного списка). за Сентябрь 2025 г.</t>
  </si>
  <si>
    <t>Аренда земельного участка для газопровода за сентябрь 2025г.</t>
  </si>
  <si>
    <t>Аренда земельного участка для газопровода за октябрь 2025г.</t>
  </si>
  <si>
    <t>СОЮЗТЕХГАЗ ООО ИЦДК № 448 от 18.121.25 Договор №ДОУ/ИПС-75/2025 от 26.08.2025 (экспертиза промышленной безопасности) - выполнение работ по экспертизе промышленной безопасности сооружений (газопроводов природного газа) и технических устройств (ПРГ), применяемых на ОПО на территории Индустриального парка «Станкомаш»</t>
  </si>
  <si>
    <t>Подземметаллзащита ООО</t>
  </si>
  <si>
    <t>СИЗ</t>
  </si>
  <si>
    <t>МТС</t>
  </si>
  <si>
    <t>АРЕНДА ТНН и М-Г</t>
  </si>
  <si>
    <t>Материалы</t>
  </si>
  <si>
    <t>Тепло, вода, водоотв.</t>
  </si>
  <si>
    <t>тепловая энергия</t>
  </si>
  <si>
    <t>Водоснабжение</t>
  </si>
  <si>
    <t>Водоотведение</t>
  </si>
  <si>
    <t>м3</t>
  </si>
  <si>
    <t>Гкал</t>
  </si>
  <si>
    <t>Услуги по обслуживанию оборудования КИПиА (ППР)</t>
  </si>
  <si>
    <t>Ниппель латунный переходной DN20 3/4" НР DN15 1/2" арт.LD.67.503.20х15 LD</t>
  </si>
  <si>
    <t>Переходник 1/2-3/4 ВН/НР арт.VTГ592 VALTEC</t>
  </si>
  <si>
    <t>Переходник 3/4-1/2 ВН/НР арт.549735 LD PRIDE</t>
  </si>
  <si>
    <t>Переходник 6мм елочка на елочку с двумя обжимными кольцами 6х11мм арт.180390 FUBAG</t>
  </si>
  <si>
    <t>Зажигание в сборе для бензокосы GBC-043M CARVER</t>
  </si>
  <si>
    <t>Свеча зажигания L7T для бензокосы GBC-043M CARVER</t>
  </si>
  <si>
    <t>Соединитель медной трубки 8мм AKOP</t>
  </si>
  <si>
    <t>Подводка для газа сильфонная 3/4" гайка штуцер 150см СТМ</t>
  </si>
  <si>
    <t xml:space="preserve">Хомут скоба U-образная 1 1/4 (33х42) 8 </t>
  </si>
  <si>
    <t xml:space="preserve">Анкер-шпилька М10х90 HSV HILTI </t>
  </si>
  <si>
    <t>Заглушка чугунная оцинкованная НР 2" Ду50 Ру25 ISO 228 КЕРМИ-ТОРГ</t>
  </si>
  <si>
    <t>л(дм3)</t>
  </si>
  <si>
    <t>Смазка силиконовая аэрозоль 210мл арт.0099330 EFELE</t>
  </si>
  <si>
    <t>Герметик силиконовый высокотемпературный TERMOSIL 310мл цв.красный IRFIX</t>
  </si>
  <si>
    <t>Пена монтажная огнестойкая Pro B1 Firestop 750мл SILA</t>
  </si>
  <si>
    <t>Ручка-рычаг для крана 1/2"-3/4" цв.красный арт.ИС.131178 MASTERPROF</t>
  </si>
  <si>
    <t>Эмаль АФ-144 цв.RAL1028 желтый ТУ 2312-046-71705773-2015</t>
  </si>
  <si>
    <t>Батарейка SUPER ALKALINE ААА 24А 1,5В (упак.20шт) GP</t>
  </si>
  <si>
    <t>Ветошь х/б</t>
  </si>
  <si>
    <t>Смазка Литол-24 250г арт.grf-106 GIGANT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</si>
  <si>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</si>
  <si>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</si>
  <si>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</si>
  <si>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</si>
  <si>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</si>
  <si>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</si>
  <si>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</si>
  <si>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</si>
  <si>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</si>
  <si>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</si>
  <si>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Услуги по обслуживанию оборудования КИПиА (ВПР), Заказ на ремонт 00180786 от 04.12.2025 , Настройки в работе прибора диспетчеризации Версет (Нет срабатывания по загазованности) за Декабрь  2025 г.</t>
  </si>
  <si>
    <t>Профобслуживание средств электрозащиты и обследование подземного газопровода высокого давления ГРП ООО ИПС 2 полугодие 2025г.</t>
  </si>
  <si>
    <t>выполнение работ по экспертизе промышленной безопасности сооружений (газопроводов природного газа) и технических устройств (ПРГ), применяемых на ОПО на территории Индустриального парка «Станкомаш»</t>
  </si>
  <si>
    <t>Кран газовый 11б27п Ду20 (ручка) Бологое</t>
  </si>
  <si>
    <t>Шланг газовый нержавеющий 1/2 1500</t>
  </si>
  <si>
    <t>материалы/расходники-Авансовый отчет ИП00-000054 от 29.12.2025 12:00:43</t>
  </si>
  <si>
    <t>период  01.01.2025 по 31.12.2025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</si>
</sst>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₽_-;\-* #,##0.00\ _₽_-;_-* &quot;-&quot;??\ _₽_-;_-@_-"/>
    <numFmt numFmtId="165" formatCode="_-* #,##0.00_р_._-;\-* #,##0.00_р_._-;_-* &quot;-&quot;??_р_._-;_-@_-"/>
    <numFmt numFmtId="166" formatCode="dd/mm/yy"/>
    <numFmt numFmtId="167" formatCode="0.000000"/>
    <numFmt numFmtId="168" formatCode="0.000"/>
    <numFmt numFmtId="169" formatCode="#,##0.00_ ;\-#,##0.00\ "/>
    <numFmt numFmtId="170" formatCode="0.0000"/>
    <numFmt numFmtId="171" formatCode="0.00000"/>
    <numFmt numFmtId="172" formatCode="_-* #,##0.0000\ _₽_-;\-* #,##0.0000\ _₽_-;_-* &quot;-&quot;??\ _₽_-;_-@_-"/>
    <numFmt numFmtId="173" formatCode="#,##0.000"/>
    <numFmt numFmtId="174" formatCode="_-* #,##0.0000\ _₽_-;\-* #,##0.0000\ _₽_-;_-* &quot;-&quot;????\ _₽_-;_-@_-"/>
    <numFmt numFmtId="175" formatCode="_-* #,##0.00000\ _₽_-;\-* #,##0.00000\ _₽_-;_-* &quot;-&quot;??\ _₽_-;_-@_-"/>
    <numFmt numFmtId="176" formatCode="#,##0.000000"/>
    <numFmt numFmtId="177" formatCode="0.0"/>
  </numFmts>
  <fonts count="114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color indexed="12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0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CC3300"/>
      <name val="Times New Roman"/>
      <family val="1"/>
      <charset val="204"/>
    </font>
    <font>
      <sz val="10"/>
      <color rgb="FF00CC99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0"/>
      <color theme="2" tint="-0.49998474074526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rgb="FF0000FF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color rgb="FF0000FF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u/>
      <sz val="14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8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sz val="8"/>
      <color rgb="FFFF0000"/>
      <name val="Arial"/>
      <family val="2"/>
      <charset val="204"/>
    </font>
    <font>
      <b/>
      <sz val="11"/>
      <color rgb="FF0000FF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1"/>
      <name val="Arial"/>
      <family val="2"/>
      <charset val="204"/>
    </font>
    <font>
      <b/>
      <sz val="14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u/>
      <sz val="11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8"/>
      <color indexed="6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43" fillId="0" borderId="0"/>
    <xf numFmtId="0" fontId="30" fillId="0" borderId="0"/>
    <xf numFmtId="0" fontId="44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39" fillId="0" borderId="0" applyFont="0" applyFill="0" applyBorder="0" applyAlignment="0" applyProtection="0"/>
    <xf numFmtId="0" fontId="20" fillId="6" borderId="0" applyNumberFormat="0" applyBorder="0" applyAlignment="0" applyProtection="0"/>
    <xf numFmtId="0" fontId="45" fillId="0" borderId="0"/>
    <xf numFmtId="164" fontId="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</cellStyleXfs>
  <cellXfs count="875">
    <xf numFmtId="0" fontId="0" fillId="0" borderId="0" xfId="0"/>
    <xf numFmtId="0" fontId="21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right"/>
    </xf>
    <xf numFmtId="0" fontId="27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/>
    </xf>
    <xf numFmtId="0" fontId="23" fillId="0" borderId="0" xfId="0" applyFont="1" applyAlignment="1">
      <alignment horizontal="right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43" fillId="0" borderId="11" xfId="37" applyNumberFormat="1" applyFont="1" applyBorder="1" applyAlignment="1">
      <alignment horizontal="left" wrapText="1" indent="1"/>
    </xf>
    <xf numFmtId="49" fontId="43" fillId="0" borderId="12" xfId="37" applyNumberFormat="1" applyFont="1" applyBorder="1" applyAlignment="1">
      <alignment horizontal="left" wrapText="1" indent="1"/>
    </xf>
    <xf numFmtId="0" fontId="24" fillId="0" borderId="0" xfId="0" applyFont="1" applyAlignment="1">
      <alignment horizontal="right"/>
    </xf>
    <xf numFmtId="0" fontId="21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0" fontId="24" fillId="0" borderId="0" xfId="0" applyFont="1"/>
    <xf numFmtId="0" fontId="21" fillId="0" borderId="0" xfId="0" applyFont="1" applyBorder="1"/>
    <xf numFmtId="0" fontId="24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/>
    <xf numFmtId="0" fontId="21" fillId="0" borderId="0" xfId="0" applyNumberFormat="1" applyFont="1" applyBorder="1" applyAlignment="1">
      <alignment horizontal="right"/>
    </xf>
    <xf numFmtId="0" fontId="23" fillId="0" borderId="0" xfId="0" applyNumberFormat="1" applyFont="1" applyBorder="1" applyAlignment="1">
      <alignment horizontal="right" vertical="top"/>
    </xf>
    <xf numFmtId="0" fontId="23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  <xf numFmtId="0" fontId="24" fillId="0" borderId="0" xfId="0" applyNumberFormat="1" applyFont="1" applyBorder="1" applyAlignment="1">
      <alignment horizontal="right"/>
    </xf>
    <xf numFmtId="0" fontId="24" fillId="0" borderId="0" xfId="0" applyNumberFormat="1" applyFont="1" applyBorder="1" applyAlignment="1">
      <alignment horizontal="right" vertical="top"/>
    </xf>
    <xf numFmtId="0" fontId="25" fillId="0" borderId="0" xfId="0" applyFont="1" applyAlignment="1">
      <alignment horizontal="center"/>
    </xf>
    <xf numFmtId="0" fontId="23" fillId="0" borderId="0" xfId="37" applyFont="1"/>
    <xf numFmtId="0" fontId="21" fillId="0" borderId="0" xfId="37" applyFont="1"/>
    <xf numFmtId="0" fontId="25" fillId="0" borderId="0" xfId="37" applyFont="1"/>
    <xf numFmtId="0" fontId="25" fillId="0" borderId="0" xfId="37" applyFont="1" applyAlignment="1">
      <alignment horizontal="left"/>
    </xf>
    <xf numFmtId="0" fontId="24" fillId="0" borderId="0" xfId="37" applyFont="1"/>
    <xf numFmtId="0" fontId="22" fillId="0" borderId="28" xfId="37" applyFont="1" applyBorder="1"/>
    <xf numFmtId="0" fontId="22" fillId="0" borderId="28" xfId="37" applyFont="1" applyBorder="1" applyAlignment="1">
      <alignment horizontal="center"/>
    </xf>
    <xf numFmtId="0" fontId="22" fillId="0" borderId="26" xfId="37" applyFont="1" applyBorder="1"/>
    <xf numFmtId="0" fontId="26" fillId="0" borderId="0" xfId="0" applyFont="1" applyFill="1"/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horizontal="center" vertical="center"/>
    </xf>
    <xf numFmtId="167" fontId="26" fillId="0" borderId="1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5" fillId="0" borderId="0" xfId="37" applyFont="1" applyAlignment="1"/>
    <xf numFmtId="0" fontId="24" fillId="0" borderId="0" xfId="37" applyFont="1" applyBorder="1" applyAlignment="1">
      <alignment vertical="top"/>
    </xf>
    <xf numFmtId="0" fontId="21" fillId="0" borderId="0" xfId="37" applyFont="1" applyFill="1" applyBorder="1" applyAlignment="1">
      <alignment wrapText="1"/>
    </xf>
    <xf numFmtId="49" fontId="22" fillId="0" borderId="25" xfId="37" applyNumberFormat="1" applyFont="1" applyFill="1" applyBorder="1" applyAlignment="1">
      <alignment horizontal="right"/>
    </xf>
    <xf numFmtId="49" fontId="22" fillId="0" borderId="25" xfId="37" applyNumberFormat="1" applyFont="1" applyFill="1" applyBorder="1" applyAlignment="1">
      <alignment horizontal="left"/>
    </xf>
    <xf numFmtId="0" fontId="38" fillId="0" borderId="28" xfId="37" applyFont="1" applyBorder="1"/>
    <xf numFmtId="0" fontId="38" fillId="0" borderId="26" xfId="37" applyFont="1" applyBorder="1"/>
    <xf numFmtId="0" fontId="25" fillId="0" borderId="0" xfId="0" applyFont="1"/>
    <xf numFmtId="0" fontId="24" fillId="0" borderId="0" xfId="0" applyFont="1" applyBorder="1"/>
    <xf numFmtId="0" fontId="24" fillId="0" borderId="28" xfId="0" applyFont="1" applyBorder="1" applyAlignment="1">
      <alignment vertical="top"/>
    </xf>
    <xf numFmtId="0" fontId="25" fillId="0" borderId="0" xfId="37" applyFont="1" applyBorder="1" applyAlignment="1"/>
    <xf numFmtId="0" fontId="24" fillId="0" borderId="24" xfId="0" applyFont="1" applyBorder="1" applyAlignment="1">
      <alignment vertical="top"/>
    </xf>
    <xf numFmtId="169" fontId="34" fillId="0" borderId="0" xfId="0" applyNumberFormat="1" applyFont="1"/>
    <xf numFmtId="0" fontId="34" fillId="0" borderId="0" xfId="0" applyFont="1"/>
    <xf numFmtId="0" fontId="34" fillId="0" borderId="24" xfId="0" applyFont="1" applyBorder="1" applyAlignment="1">
      <alignment vertical="top"/>
    </xf>
    <xf numFmtId="169" fontId="24" fillId="0" borderId="0" xfId="0" applyNumberFormat="1" applyFont="1"/>
    <xf numFmtId="0" fontId="21" fillId="0" borderId="26" xfId="0" applyFont="1" applyFill="1" applyBorder="1" applyAlignment="1"/>
    <xf numFmtId="0" fontId="25" fillId="0" borderId="0" xfId="0" applyFont="1" applyFill="1" applyAlignment="1"/>
    <xf numFmtId="0" fontId="31" fillId="0" borderId="0" xfId="0" applyFont="1" applyFill="1" applyAlignment="1"/>
    <xf numFmtId="0" fontId="25" fillId="0" borderId="0" xfId="0" applyFont="1" applyFill="1" applyAlignment="1">
      <alignment horizontal="left"/>
    </xf>
    <xf numFmtId="0" fontId="25" fillId="0" borderId="0" xfId="0" applyFont="1" applyFill="1"/>
    <xf numFmtId="0" fontId="24" fillId="0" borderId="0" xfId="0" applyFont="1" applyAlignment="1">
      <alignment horizontal="left"/>
    </xf>
    <xf numFmtId="0" fontId="0" fillId="0" borderId="0" xfId="0" applyAlignment="1">
      <alignment vertical="center"/>
    </xf>
    <xf numFmtId="0" fontId="40" fillId="0" borderId="0" xfId="0" applyFont="1" applyFill="1" applyAlignment="1"/>
    <xf numFmtId="49" fontId="43" fillId="0" borderId="33" xfId="37" applyNumberFormat="1" applyFont="1" applyBorder="1" applyAlignment="1">
      <alignment horizontal="left" wrapText="1" indent="1"/>
    </xf>
    <xf numFmtId="49" fontId="24" fillId="0" borderId="10" xfId="0" applyNumberFormat="1" applyFont="1" applyBorder="1" applyAlignment="1">
      <alignment horizontal="center" vertical="top"/>
    </xf>
    <xf numFmtId="0" fontId="23" fillId="0" borderId="10" xfId="0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top"/>
    </xf>
    <xf numFmtId="0" fontId="26" fillId="0" borderId="0" xfId="0" applyFont="1" applyFill="1" applyAlignment="1">
      <alignment horizontal="left"/>
    </xf>
    <xf numFmtId="0" fontId="22" fillId="0" borderId="0" xfId="0" applyFont="1" applyAlignment="1">
      <alignment horizontal="left" vertical="top"/>
    </xf>
    <xf numFmtId="0" fontId="26" fillId="0" borderId="0" xfId="0" applyFont="1"/>
    <xf numFmtId="0" fontId="24" fillId="0" borderId="0" xfId="0" applyFont="1" applyFill="1" applyBorder="1" applyAlignment="1">
      <alignment vertical="top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2" fillId="0" borderId="24" xfId="0" applyFont="1" applyBorder="1" applyAlignment="1">
      <alignment horizontal="left" vertical="top"/>
    </xf>
    <xf numFmtId="0" fontId="26" fillId="0" borderId="30" xfId="0" applyFont="1" applyBorder="1" applyAlignment="1">
      <alignment horizontal="right" vertical="top"/>
    </xf>
    <xf numFmtId="0" fontId="26" fillId="0" borderId="26" xfId="0" applyFont="1" applyFill="1" applyBorder="1" applyAlignment="1"/>
    <xf numFmtId="0" fontId="26" fillId="0" borderId="0" xfId="0" applyFont="1" applyAlignment="1">
      <alignment vertical="center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top"/>
    </xf>
    <xf numFmtId="0" fontId="22" fillId="0" borderId="25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Border="1" applyAlignment="1">
      <alignment horizontal="center" vertical="top"/>
    </xf>
    <xf numFmtId="0" fontId="27" fillId="0" borderId="2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2" fillId="0" borderId="25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5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5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31" fillId="0" borderId="26" xfId="0" applyFont="1" applyFill="1" applyBorder="1" applyAlignment="1">
      <alignment horizontal="left"/>
    </xf>
    <xf numFmtId="0" fontId="22" fillId="0" borderId="25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31" fillId="0" borderId="26" xfId="0" applyFont="1" applyFill="1" applyBorder="1" applyAlignment="1">
      <alignment horizontal="left"/>
    </xf>
    <xf numFmtId="0" fontId="22" fillId="0" borderId="25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top"/>
    </xf>
    <xf numFmtId="0" fontId="22" fillId="0" borderId="24" xfId="0" applyFont="1" applyBorder="1" applyAlignment="1">
      <alignment horizontal="left" vertical="center"/>
    </xf>
    <xf numFmtId="0" fontId="29" fillId="0" borderId="26" xfId="0" applyFont="1" applyFill="1" applyBorder="1" applyAlignment="1"/>
    <xf numFmtId="0" fontId="29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Border="1" applyAlignment="1"/>
    <xf numFmtId="0" fontId="23" fillId="0" borderId="10" xfId="0" applyNumberFormat="1" applyFont="1" applyBorder="1" applyAlignment="1">
      <alignment horizontal="center" vertical="top" wrapText="1"/>
    </xf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 applyFill="1" applyAlignment="1">
      <alignment horizontal="left"/>
    </xf>
    <xf numFmtId="0" fontId="49" fillId="0" borderId="0" xfId="0" applyFont="1" applyBorder="1" applyAlignment="1">
      <alignment horizontal="center" vertical="center"/>
    </xf>
    <xf numFmtId="0" fontId="40" fillId="0" borderId="26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49" fontId="26" fillId="0" borderId="10" xfId="0" applyNumberFormat="1" applyFont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52" fillId="0" borderId="10" xfId="0" applyNumberFormat="1" applyFont="1" applyFill="1" applyBorder="1" applyAlignment="1">
      <alignment horizontal="center" vertical="center" wrapText="1"/>
    </xf>
    <xf numFmtId="176" fontId="53" fillId="0" borderId="10" xfId="0" applyNumberFormat="1" applyFont="1" applyFill="1" applyBorder="1" applyAlignment="1">
      <alignment horizontal="center" vertical="center" wrapText="1"/>
    </xf>
    <xf numFmtId="176" fontId="54" fillId="0" borderId="10" xfId="0" applyNumberFormat="1" applyFont="1" applyFill="1" applyBorder="1" applyAlignment="1">
      <alignment horizontal="center" vertical="center" wrapText="1"/>
    </xf>
    <xf numFmtId="176" fontId="55" fillId="0" borderId="10" xfId="0" applyNumberFormat="1" applyFont="1" applyFill="1" applyBorder="1" applyAlignment="1">
      <alignment horizontal="center" vertical="center" wrapText="1"/>
    </xf>
    <xf numFmtId="176" fontId="56" fillId="0" borderId="10" xfId="0" applyNumberFormat="1" applyFont="1" applyFill="1" applyBorder="1" applyAlignment="1">
      <alignment horizontal="center" vertical="center" wrapText="1"/>
    </xf>
    <xf numFmtId="176" fontId="57" fillId="0" borderId="10" xfId="0" applyNumberFormat="1" applyFont="1" applyFill="1" applyBorder="1" applyAlignment="1">
      <alignment horizontal="center" vertical="center" wrapText="1"/>
    </xf>
    <xf numFmtId="176" fontId="58" fillId="0" borderId="10" xfId="0" applyNumberFormat="1" applyFont="1" applyFill="1" applyBorder="1" applyAlignment="1">
      <alignment horizontal="center" vertical="center" wrapText="1"/>
    </xf>
    <xf numFmtId="176" fontId="48" fillId="0" borderId="10" xfId="0" applyNumberFormat="1" applyFont="1" applyFill="1" applyBorder="1" applyAlignment="1">
      <alignment horizontal="center" vertical="center" wrapText="1"/>
    </xf>
    <xf numFmtId="176" fontId="59" fillId="0" borderId="10" xfId="0" applyNumberFormat="1" applyFont="1" applyFill="1" applyBorder="1" applyAlignment="1">
      <alignment horizontal="center" vertical="center" wrapText="1"/>
    </xf>
    <xf numFmtId="176" fontId="60" fillId="0" borderId="10" xfId="0" applyNumberFormat="1" applyFont="1" applyFill="1" applyBorder="1" applyAlignment="1">
      <alignment horizontal="center" vertical="center" wrapText="1"/>
    </xf>
    <xf numFmtId="176" fontId="61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62" fillId="27" borderId="0" xfId="50" applyNumberFormat="1" applyFont="1" applyFill="1" applyBorder="1" applyAlignment="1">
      <alignment vertical="center"/>
    </xf>
    <xf numFmtId="0" fontId="33" fillId="27" borderId="0" xfId="50" applyNumberFormat="1" applyFont="1" applyFill="1" applyBorder="1" applyAlignment="1">
      <alignment vertical="center"/>
    </xf>
    <xf numFmtId="0" fontId="50" fillId="27" borderId="0" xfId="50" applyNumberFormat="1" applyFont="1" applyFill="1" applyBorder="1" applyAlignment="1"/>
    <xf numFmtId="0" fontId="22" fillId="0" borderId="10" xfId="37" applyFont="1" applyBorder="1" applyAlignment="1">
      <alignment horizontal="center" vertical="center" wrapText="1"/>
    </xf>
    <xf numFmtId="0" fontId="22" fillId="0" borderId="10" xfId="37" applyFont="1" applyBorder="1" applyAlignment="1">
      <alignment horizontal="center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22" fillId="0" borderId="0" xfId="37" applyFont="1" applyBorder="1"/>
    <xf numFmtId="0" fontId="22" fillId="0" borderId="60" xfId="37" applyFont="1" applyBorder="1"/>
    <xf numFmtId="0" fontId="22" fillId="0" borderId="56" xfId="37" applyFont="1" applyBorder="1"/>
    <xf numFmtId="0" fontId="38" fillId="0" borderId="59" xfId="37" applyFont="1" applyBorder="1"/>
    <xf numFmtId="0" fontId="38" fillId="0" borderId="57" xfId="37" applyFont="1" applyBorder="1"/>
    <xf numFmtId="0" fontId="22" fillId="0" borderId="64" xfId="37" applyFont="1" applyBorder="1" applyAlignment="1">
      <alignment horizontal="center"/>
    </xf>
    <xf numFmtId="0" fontId="22" fillId="28" borderId="52" xfId="37" applyFont="1" applyFill="1" applyBorder="1"/>
    <xf numFmtId="49" fontId="38" fillId="28" borderId="54" xfId="37" applyNumberFormat="1" applyFont="1" applyFill="1" applyBorder="1" applyAlignment="1"/>
    <xf numFmtId="0" fontId="22" fillId="28" borderId="52" xfId="37" applyFont="1" applyFill="1" applyBorder="1" applyAlignment="1">
      <alignment horizontal="center"/>
    </xf>
    <xf numFmtId="49" fontId="38" fillId="28" borderId="55" xfId="37" applyNumberFormat="1" applyFont="1" applyFill="1" applyBorder="1" applyAlignment="1"/>
    <xf numFmtId="0" fontId="22" fillId="28" borderId="30" xfId="37" applyFont="1" applyFill="1" applyBorder="1"/>
    <xf numFmtId="0" fontId="22" fillId="28" borderId="26" xfId="37" applyFont="1" applyFill="1" applyBorder="1"/>
    <xf numFmtId="0" fontId="22" fillId="28" borderId="57" xfId="37" applyFont="1" applyFill="1" applyBorder="1"/>
    <xf numFmtId="0" fontId="50" fillId="0" borderId="0" xfId="49" applyNumberFormat="1" applyFont="1" applyFill="1" applyAlignment="1">
      <alignment horizontal="left"/>
    </xf>
    <xf numFmtId="0" fontId="33" fillId="27" borderId="10" xfId="50" applyNumberFormat="1" applyFont="1" applyFill="1" applyBorder="1" applyAlignment="1">
      <alignment horizontal="center" vertical="center"/>
    </xf>
    <xf numFmtId="0" fontId="33" fillId="0" borderId="0" xfId="38" applyNumberFormat="1" applyFont="1" applyBorder="1" applyAlignment="1">
      <alignment horizontal="left"/>
    </xf>
    <xf numFmtId="0" fontId="33" fillId="0" borderId="0" xfId="38" applyNumberFormat="1" applyFont="1" applyBorder="1" applyAlignment="1">
      <alignment horizontal="center" vertical="center"/>
    </xf>
    <xf numFmtId="0" fontId="33" fillId="27" borderId="0" xfId="38" applyNumberFormat="1" applyFont="1" applyFill="1" applyBorder="1" applyAlignment="1">
      <alignment horizontal="left"/>
    </xf>
    <xf numFmtId="0" fontId="33" fillId="0" borderId="0" xfId="38" applyNumberFormat="1" applyFont="1" applyBorder="1" applyAlignment="1">
      <alignment vertical="top" wrapText="1"/>
    </xf>
    <xf numFmtId="0" fontId="63" fillId="27" borderId="0" xfId="38" applyNumberFormat="1" applyFont="1" applyFill="1" applyBorder="1" applyAlignment="1">
      <alignment horizontal="left"/>
    </xf>
    <xf numFmtId="0" fontId="63" fillId="0" borderId="0" xfId="38" applyNumberFormat="1" applyFont="1" applyBorder="1" applyAlignment="1">
      <alignment horizontal="left"/>
    </xf>
    <xf numFmtId="0" fontId="63" fillId="0" borderId="0" xfId="38" applyNumberFormat="1" applyFont="1" applyBorder="1" applyAlignment="1">
      <alignment horizontal="right"/>
    </xf>
    <xf numFmtId="0" fontId="64" fillId="0" borderId="0" xfId="38" applyNumberFormat="1" applyFont="1" applyFill="1" applyBorder="1" applyAlignment="1">
      <alignment horizontal="left"/>
    </xf>
    <xf numFmtId="0" fontId="64" fillId="27" borderId="0" xfId="38" applyNumberFormat="1" applyFont="1" applyFill="1" applyBorder="1" applyAlignment="1">
      <alignment horizontal="left"/>
    </xf>
    <xf numFmtId="0" fontId="64" fillId="0" borderId="0" xfId="38" applyNumberFormat="1" applyFont="1" applyBorder="1" applyAlignment="1">
      <alignment horizontal="left"/>
    </xf>
    <xf numFmtId="0" fontId="33" fillId="0" borderId="0" xfId="38" applyNumberFormat="1" applyFont="1" applyBorder="1" applyAlignment="1">
      <alignment horizontal="center" vertical="top"/>
    </xf>
    <xf numFmtId="0" fontId="33" fillId="0" borderId="13" xfId="38" applyNumberFormat="1" applyFont="1" applyBorder="1" applyAlignment="1">
      <alignment horizontal="center" vertical="center" textRotation="90"/>
    </xf>
    <xf numFmtId="0" fontId="33" fillId="27" borderId="0" xfId="38" applyNumberFormat="1" applyFont="1" applyFill="1" applyBorder="1" applyAlignment="1">
      <alignment horizontal="center" vertical="center" textRotation="90" wrapText="1"/>
    </xf>
    <xf numFmtId="0" fontId="33" fillId="0" borderId="0" xfId="38" applyNumberFormat="1" applyFont="1" applyBorder="1" applyAlignment="1">
      <alignment horizontal="center" vertical="center" textRotation="90" wrapText="1"/>
    </xf>
    <xf numFmtId="49" fontId="33" fillId="0" borderId="13" xfId="38" applyNumberFormat="1" applyFont="1" applyBorder="1" applyAlignment="1">
      <alignment horizontal="center" vertical="top"/>
    </xf>
    <xf numFmtId="49" fontId="33" fillId="0" borderId="13" xfId="38" applyNumberFormat="1" applyFont="1" applyBorder="1" applyAlignment="1">
      <alignment horizontal="center" vertical="center"/>
    </xf>
    <xf numFmtId="49" fontId="33" fillId="27" borderId="0" xfId="38" applyNumberFormat="1" applyFont="1" applyFill="1" applyBorder="1" applyAlignment="1">
      <alignment horizontal="center" vertical="top"/>
    </xf>
    <xf numFmtId="49" fontId="33" fillId="0" borderId="0" xfId="38" applyNumberFormat="1" applyFont="1" applyBorder="1" applyAlignment="1">
      <alignment horizontal="center" vertical="top"/>
    </xf>
    <xf numFmtId="17" fontId="33" fillId="0" borderId="13" xfId="38" applyNumberFormat="1" applyFont="1" applyBorder="1" applyAlignment="1">
      <alignment horizontal="center" vertical="center"/>
    </xf>
    <xf numFmtId="172" fontId="33" fillId="0" borderId="10" xfId="48" applyNumberFormat="1" applyFont="1" applyBorder="1" applyAlignment="1">
      <alignment horizontal="center" vertical="center" wrapText="1"/>
    </xf>
    <xf numFmtId="0" fontId="33" fillId="27" borderId="0" xfId="38" applyNumberFormat="1" applyFont="1" applyFill="1" applyBorder="1" applyAlignment="1">
      <alignment horizontal="left" vertical="center"/>
    </xf>
    <xf numFmtId="0" fontId="33" fillId="0" borderId="0" xfId="38" applyNumberFormat="1" applyFont="1" applyBorder="1" applyAlignment="1">
      <alignment horizontal="left" vertical="center"/>
    </xf>
    <xf numFmtId="0" fontId="33" fillId="0" borderId="10" xfId="38" applyNumberFormat="1" applyFont="1" applyBorder="1" applyAlignment="1">
      <alignment horizontal="center" vertical="center"/>
    </xf>
    <xf numFmtId="49" fontId="33" fillId="0" borderId="10" xfId="38" applyNumberFormat="1" applyFont="1" applyBorder="1" applyAlignment="1">
      <alignment horizontal="center" vertical="center" wrapText="1"/>
    </xf>
    <xf numFmtId="0" fontId="33" fillId="0" borderId="10" xfId="38" applyNumberFormat="1" applyFont="1" applyBorder="1" applyAlignment="1">
      <alignment horizontal="center" vertical="center" wrapText="1"/>
    </xf>
    <xf numFmtId="0" fontId="33" fillId="0" borderId="10" xfId="47" applyNumberFormat="1" applyFont="1" applyBorder="1" applyAlignment="1">
      <alignment vertical="top" wrapText="1"/>
    </xf>
    <xf numFmtId="174" fontId="33" fillId="0" borderId="13" xfId="38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17" fontId="33" fillId="0" borderId="10" xfId="38" applyNumberFormat="1" applyFont="1" applyBorder="1" applyAlignment="1">
      <alignment horizontal="center" vertical="center"/>
    </xf>
    <xf numFmtId="0" fontId="33" fillId="0" borderId="10" xfId="38" applyNumberFormat="1" applyFont="1" applyBorder="1" applyAlignment="1">
      <alignment horizontal="left" vertical="center" wrapText="1"/>
    </xf>
    <xf numFmtId="174" fontId="33" fillId="0" borderId="10" xfId="38" applyNumberFormat="1" applyFont="1" applyBorder="1" applyAlignment="1">
      <alignment horizontal="center" vertical="center"/>
    </xf>
    <xf numFmtId="170" fontId="33" fillId="0" borderId="10" xfId="38" applyNumberFormat="1" applyFont="1" applyBorder="1" applyAlignment="1">
      <alignment horizontal="center" vertical="center"/>
    </xf>
    <xf numFmtId="49" fontId="33" fillId="0" borderId="35" xfId="38" applyNumberFormat="1" applyFont="1" applyBorder="1" applyAlignment="1">
      <alignment horizontal="center" vertical="center"/>
    </xf>
    <xf numFmtId="0" fontId="33" fillId="0" borderId="11" xfId="38" applyNumberFormat="1" applyFont="1" applyBorder="1" applyAlignment="1">
      <alignment horizontal="center" vertical="center"/>
    </xf>
    <xf numFmtId="0" fontId="33" fillId="0" borderId="11" xfId="38" applyNumberFormat="1" applyFont="1" applyBorder="1" applyAlignment="1">
      <alignment horizontal="center" vertical="center" wrapText="1"/>
    </xf>
    <xf numFmtId="174" fontId="33" fillId="0" borderId="11" xfId="38" applyNumberFormat="1" applyFont="1" applyBorder="1" applyAlignment="1">
      <alignment horizontal="center" vertical="center"/>
    </xf>
    <xf numFmtId="49" fontId="33" fillId="0" borderId="10" xfId="38" applyNumberFormat="1" applyFont="1" applyBorder="1" applyAlignment="1">
      <alignment horizontal="center" vertical="center"/>
    </xf>
    <xf numFmtId="49" fontId="33" fillId="0" borderId="0" xfId="38" applyNumberFormat="1" applyFont="1" applyBorder="1" applyAlignment="1">
      <alignment horizontal="center" vertical="center"/>
    </xf>
    <xf numFmtId="0" fontId="33" fillId="0" borderId="0" xfId="38" applyNumberFormat="1" applyFont="1" applyBorder="1" applyAlignment="1">
      <alignment horizontal="center" vertical="center" wrapText="1"/>
    </xf>
    <xf numFmtId="0" fontId="33" fillId="0" borderId="0" xfId="47" applyNumberFormat="1" applyFont="1" applyBorder="1" applyAlignment="1">
      <alignment vertical="top" wrapText="1"/>
    </xf>
    <xf numFmtId="174" fontId="33" fillId="0" borderId="0" xfId="38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2" fontId="33" fillId="0" borderId="0" xfId="0" applyNumberFormat="1" applyFont="1" applyBorder="1" applyAlignment="1">
      <alignment horizontal="center" vertical="center" wrapText="1"/>
    </xf>
    <xf numFmtId="175" fontId="33" fillId="0" borderId="0" xfId="48" applyNumberFormat="1" applyFont="1" applyBorder="1" applyAlignment="1">
      <alignment horizontal="center" vertical="center" wrapText="1"/>
    </xf>
    <xf numFmtId="49" fontId="33" fillId="0" borderId="35" xfId="38" applyNumberFormat="1" applyFont="1" applyBorder="1" applyAlignment="1">
      <alignment horizontal="center" vertical="top"/>
    </xf>
    <xf numFmtId="0" fontId="33" fillId="0" borderId="10" xfId="47" applyNumberFormat="1" applyFont="1" applyBorder="1" applyAlignment="1">
      <alignment vertical="center" wrapText="1"/>
    </xf>
    <xf numFmtId="2" fontId="33" fillId="0" borderId="10" xfId="38" applyNumberFormat="1" applyFont="1" applyBorder="1" applyAlignment="1">
      <alignment horizontal="center" vertical="center"/>
    </xf>
    <xf numFmtId="0" fontId="33" fillId="0" borderId="11" xfId="0" applyNumberFormat="1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0" xfId="0" applyNumberFormat="1" applyFont="1" applyBorder="1" applyAlignment="1">
      <alignment vertical="center" wrapText="1"/>
    </xf>
    <xf numFmtId="0" fontId="33" fillId="0" borderId="10" xfId="38" applyNumberFormat="1" applyFont="1" applyBorder="1" applyAlignment="1">
      <alignment vertical="top" wrapText="1"/>
    </xf>
    <xf numFmtId="0" fontId="33" fillId="0" borderId="10" xfId="38" applyNumberFormat="1" applyFont="1" applyFill="1" applyBorder="1" applyAlignment="1">
      <alignment vertical="top" wrapText="1"/>
    </xf>
    <xf numFmtId="0" fontId="33" fillId="0" borderId="0" xfId="38" applyNumberFormat="1" applyFont="1" applyFill="1" applyBorder="1" applyAlignment="1">
      <alignment horizontal="left"/>
    </xf>
    <xf numFmtId="0" fontId="33" fillId="28" borderId="0" xfId="38" applyNumberFormat="1" applyFont="1" applyFill="1" applyBorder="1" applyAlignment="1">
      <alignment horizontal="left"/>
    </xf>
    <xf numFmtId="49" fontId="33" fillId="28" borderId="0" xfId="38" applyNumberFormat="1" applyFont="1" applyFill="1" applyBorder="1" applyAlignment="1">
      <alignment horizontal="center" vertical="top"/>
    </xf>
    <xf numFmtId="49" fontId="33" fillId="27" borderId="0" xfId="38" applyNumberFormat="1" applyFont="1" applyFill="1" applyBorder="1" applyAlignment="1">
      <alignment horizontal="center" vertical="center"/>
    </xf>
    <xf numFmtId="0" fontId="62" fillId="0" borderId="0" xfId="51" applyNumberFormat="1" applyFont="1" applyAlignment="1"/>
    <xf numFmtId="0" fontId="25" fillId="0" borderId="0" xfId="0" applyFont="1" applyAlignment="1">
      <alignment horizontal="right"/>
    </xf>
    <xf numFmtId="0" fontId="40" fillId="0" borderId="26" xfId="0" applyFont="1" applyFill="1" applyBorder="1" applyAlignment="1">
      <alignment horizontal="right"/>
    </xf>
    <xf numFmtId="0" fontId="0" fillId="0" borderId="0" xfId="0" applyFont="1"/>
    <xf numFmtId="0" fontId="24" fillId="0" borderId="0" xfId="0" applyFont="1" applyFill="1" applyBorder="1" applyAlignment="1">
      <alignment horizontal="center" vertical="top"/>
    </xf>
    <xf numFmtId="0" fontId="21" fillId="0" borderId="0" xfId="37" applyFont="1" applyAlignment="1">
      <alignment horizontal="right"/>
    </xf>
    <xf numFmtId="0" fontId="22" fillId="0" borderId="28" xfId="37" applyFont="1" applyBorder="1" applyAlignment="1">
      <alignment horizontal="right"/>
    </xf>
    <xf numFmtId="0" fontId="27" fillId="0" borderId="28" xfId="37" applyFont="1" applyBorder="1" applyAlignment="1">
      <alignment horizontal="right"/>
    </xf>
    <xf numFmtId="49" fontId="27" fillId="0" borderId="25" xfId="37" applyNumberFormat="1" applyFont="1" applyFill="1" applyBorder="1" applyAlignment="1">
      <alignment horizontal="right"/>
    </xf>
    <xf numFmtId="0" fontId="27" fillId="0" borderId="0" xfId="37" applyFont="1" applyBorder="1"/>
    <xf numFmtId="0" fontId="27" fillId="0" borderId="28" xfId="37" applyFont="1" applyBorder="1" applyAlignment="1">
      <alignment horizontal="center"/>
    </xf>
    <xf numFmtId="49" fontId="27" fillId="0" borderId="25" xfId="37" applyNumberFormat="1" applyFont="1" applyFill="1" applyBorder="1" applyAlignment="1">
      <alignment horizontal="left"/>
    </xf>
    <xf numFmtId="0" fontId="27" fillId="0" borderId="28" xfId="37" applyFont="1" applyBorder="1"/>
    <xf numFmtId="0" fontId="23" fillId="0" borderId="28" xfId="37" applyFont="1" applyBorder="1"/>
    <xf numFmtId="0" fontId="23" fillId="0" borderId="59" xfId="37" applyFont="1" applyBorder="1"/>
    <xf numFmtId="0" fontId="23" fillId="0" borderId="26" xfId="37" applyFont="1" applyBorder="1"/>
    <xf numFmtId="0" fontId="23" fillId="0" borderId="57" xfId="37" applyFont="1" applyBorder="1"/>
    <xf numFmtId="0" fontId="26" fillId="0" borderId="10" xfId="0" applyFont="1" applyFill="1" applyBorder="1"/>
    <xf numFmtId="0" fontId="63" fillId="0" borderId="0" xfId="38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right"/>
    </xf>
    <xf numFmtId="0" fontId="22" fillId="0" borderId="0" xfId="0" applyNumberFormat="1" applyFont="1" applyBorder="1" applyAlignment="1">
      <alignment horizontal="right" vertical="top"/>
    </xf>
    <xf numFmtId="0" fontId="22" fillId="0" borderId="0" xfId="0" applyFont="1" applyAlignment="1">
      <alignment horizontal="right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66" fillId="0" borderId="0" xfId="0" applyNumberFormat="1" applyFont="1" applyBorder="1" applyAlignment="1">
      <alignment vertical="center"/>
    </xf>
    <xf numFmtId="0" fontId="25" fillId="0" borderId="26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horizontal="center" vertical="center"/>
    </xf>
    <xf numFmtId="0" fontId="26" fillId="0" borderId="24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right"/>
    </xf>
    <xf numFmtId="0" fontId="33" fillId="0" borderId="0" xfId="0" applyFont="1" applyAlignment="1">
      <alignment horizontal="right" wrapText="1"/>
    </xf>
    <xf numFmtId="49" fontId="1" fillId="0" borderId="12" xfId="37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right" wrapText="1"/>
    </xf>
    <xf numFmtId="0" fontId="64" fillId="0" borderId="0" xfId="0" applyFont="1"/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left"/>
    </xf>
    <xf numFmtId="0" fontId="63" fillId="0" borderId="0" xfId="0" applyFont="1" applyFill="1" applyAlignment="1">
      <alignment horizontal="left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68" fillId="0" borderId="10" xfId="28" applyFont="1" applyBorder="1" applyAlignment="1" applyProtection="1">
      <alignment horizontal="center" vertical="center" wrapText="1"/>
    </xf>
    <xf numFmtId="0" fontId="69" fillId="0" borderId="0" xfId="0" applyFont="1"/>
    <xf numFmtId="0" fontId="69" fillId="0" borderId="0" xfId="0" applyFont="1" applyAlignment="1">
      <alignment horizontal="right"/>
    </xf>
    <xf numFmtId="0" fontId="50" fillId="0" borderId="0" xfId="0" applyFont="1" applyFill="1" applyAlignment="1">
      <alignment horizontal="left"/>
    </xf>
    <xf numFmtId="0" fontId="62" fillId="0" borderId="0" xfId="0" applyFont="1" applyFill="1" applyAlignment="1">
      <alignment horizontal="left"/>
    </xf>
    <xf numFmtId="0" fontId="33" fillId="0" borderId="0" xfId="0" applyFont="1" applyFill="1" applyBorder="1" applyAlignment="1">
      <alignment vertical="top"/>
    </xf>
    <xf numFmtId="0" fontId="50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0" fontId="69" fillId="0" borderId="10" xfId="0" applyFont="1" applyBorder="1" applyAlignment="1">
      <alignment horizontal="center" vertical="top"/>
    </xf>
    <xf numFmtId="0" fontId="69" fillId="0" borderId="0" xfId="0" applyFont="1" applyAlignment="1">
      <alignment horizontal="center" vertical="top"/>
    </xf>
    <xf numFmtId="0" fontId="64" fillId="0" borderId="10" xfId="0" applyFont="1" applyBorder="1" applyAlignment="1">
      <alignment horizontal="center" vertical="center" textRotation="90" wrapText="1"/>
    </xf>
    <xf numFmtId="0" fontId="64" fillId="0" borderId="10" xfId="0" applyFont="1" applyFill="1" applyBorder="1" applyAlignment="1">
      <alignment horizontal="center" vertical="center" wrapText="1"/>
    </xf>
    <xf numFmtId="0" fontId="69" fillId="0" borderId="10" xfId="0" applyFont="1" applyBorder="1" applyAlignment="1">
      <alignment horizontal="left" vertical="center" wrapText="1"/>
    </xf>
    <xf numFmtId="0" fontId="72" fillId="0" borderId="10" xfId="0" applyFont="1" applyBorder="1" applyAlignment="1">
      <alignment horizontal="left" vertical="top" wrapText="1"/>
    </xf>
    <xf numFmtId="0" fontId="72" fillId="0" borderId="25" xfId="0" applyFont="1" applyBorder="1" applyAlignment="1">
      <alignment horizontal="left" vertical="top" wrapText="1"/>
    </xf>
    <xf numFmtId="0" fontId="73" fillId="0" borderId="10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/>
    </xf>
    <xf numFmtId="0" fontId="33" fillId="0" borderId="0" xfId="0" applyFont="1" applyAlignment="1">
      <alignment horizontal="right"/>
    </xf>
    <xf numFmtId="0" fontId="33" fillId="0" borderId="0" xfId="38" applyNumberFormat="1" applyFont="1" applyBorder="1" applyAlignment="1">
      <alignment horizontal="right"/>
    </xf>
    <xf numFmtId="0" fontId="75" fillId="0" borderId="0" xfId="0" applyFont="1" applyAlignment="1">
      <alignment horizontal="justify" vertical="center"/>
    </xf>
    <xf numFmtId="0" fontId="75" fillId="0" borderId="10" xfId="0" applyFont="1" applyBorder="1" applyAlignment="1">
      <alignment horizontal="center" vertical="top" wrapText="1"/>
    </xf>
    <xf numFmtId="0" fontId="75" fillId="0" borderId="10" xfId="0" applyFont="1" applyBorder="1" applyAlignment="1">
      <alignment horizontal="center" vertical="center" wrapText="1"/>
    </xf>
    <xf numFmtId="0" fontId="75" fillId="0" borderId="10" xfId="0" applyFont="1" applyBorder="1" applyAlignment="1">
      <alignment vertical="center" wrapText="1"/>
    </xf>
    <xf numFmtId="0" fontId="69" fillId="0" borderId="0" xfId="0" applyFont="1" applyBorder="1" applyAlignment="1">
      <alignment wrapText="1"/>
    </xf>
    <xf numFmtId="0" fontId="69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 wrapText="1"/>
    </xf>
    <xf numFmtId="0" fontId="77" fillId="0" borderId="0" xfId="0" applyFont="1" applyBorder="1" applyAlignment="1">
      <alignment wrapText="1"/>
    </xf>
    <xf numFmtId="0" fontId="78" fillId="0" borderId="0" xfId="0" applyFont="1" applyBorder="1" applyAlignment="1">
      <alignment wrapText="1"/>
    </xf>
    <xf numFmtId="0" fontId="78" fillId="0" borderId="28" xfId="0" applyFont="1" applyBorder="1" applyAlignment="1">
      <alignment wrapText="1"/>
    </xf>
    <xf numFmtId="0" fontId="79" fillId="0" borderId="28" xfId="0" applyFont="1" applyBorder="1" applyAlignment="1">
      <alignment vertical="top"/>
    </xf>
    <xf numFmtId="0" fontId="79" fillId="0" borderId="0" xfId="0" applyFont="1" applyBorder="1" applyAlignment="1">
      <alignment vertical="top"/>
    </xf>
    <xf numFmtId="0" fontId="69" fillId="0" borderId="39" xfId="0" applyFont="1" applyBorder="1"/>
    <xf numFmtId="49" fontId="33" fillId="0" borderId="14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0" fontId="33" fillId="0" borderId="35" xfId="0" applyNumberFormat="1" applyFont="1" applyFill="1" applyBorder="1" applyAlignment="1">
      <alignment horizontal="center" vertical="center" wrapText="1"/>
    </xf>
    <xf numFmtId="0" fontId="33" fillId="0" borderId="48" xfId="0" applyNumberFormat="1" applyFont="1" applyFill="1" applyBorder="1" applyAlignment="1">
      <alignment horizontal="center" vertical="center" wrapText="1"/>
    </xf>
    <xf numFmtId="0" fontId="33" fillId="0" borderId="41" xfId="0" applyNumberFormat="1" applyFont="1" applyFill="1" applyBorder="1" applyAlignment="1">
      <alignment horizontal="center" vertical="center" wrapText="1"/>
    </xf>
    <xf numFmtId="166" fontId="33" fillId="0" borderId="46" xfId="0" applyNumberFormat="1" applyFont="1" applyFill="1" applyBorder="1" applyAlignment="1">
      <alignment horizontal="left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20" xfId="0" applyNumberFormat="1" applyFont="1" applyFill="1" applyBorder="1" applyAlignment="1">
      <alignment horizontal="center" vertical="center" wrapText="1"/>
    </xf>
    <xf numFmtId="166" fontId="33" fillId="0" borderId="47" xfId="0" applyNumberFormat="1" applyFont="1" applyFill="1" applyBorder="1" applyAlignment="1">
      <alignment horizontal="left" vertical="center" wrapText="1"/>
    </xf>
    <xf numFmtId="166" fontId="33" fillId="0" borderId="42" xfId="0" applyNumberFormat="1" applyFont="1" applyFill="1" applyBorder="1" applyAlignment="1">
      <alignment horizontal="left" vertical="center" wrapText="1"/>
    </xf>
    <xf numFmtId="166" fontId="33" fillId="0" borderId="18" xfId="0" applyNumberFormat="1" applyFont="1" applyFill="1" applyBorder="1" applyAlignment="1">
      <alignment horizontal="left" vertical="center" wrapText="1"/>
    </xf>
    <xf numFmtId="0" fontId="33" fillId="0" borderId="18" xfId="0" applyNumberFormat="1" applyFont="1" applyFill="1" applyBorder="1" applyAlignment="1">
      <alignment horizontal="center" vertical="center" wrapText="1"/>
    </xf>
    <xf numFmtId="0" fontId="33" fillId="0" borderId="13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166" fontId="80" fillId="0" borderId="0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69" fillId="0" borderId="0" xfId="0" applyFont="1" applyBorder="1"/>
    <xf numFmtId="49" fontId="33" fillId="0" borderId="15" xfId="0" applyNumberFormat="1" applyFont="1" applyFill="1" applyBorder="1" applyAlignment="1">
      <alignment horizontal="center" vertical="center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166" fontId="80" fillId="0" borderId="0" xfId="0" applyNumberFormat="1" applyFont="1" applyFill="1" applyBorder="1" applyAlignment="1">
      <alignment horizontal="center" vertical="center" wrapText="1"/>
    </xf>
    <xf numFmtId="0" fontId="33" fillId="0" borderId="15" xfId="0" applyNumberFormat="1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82" fillId="0" borderId="0" xfId="0" applyFont="1" applyBorder="1" applyAlignment="1">
      <alignment wrapText="1"/>
    </xf>
    <xf numFmtId="0" fontId="82" fillId="0" borderId="0" xfId="0" applyFont="1" applyBorder="1" applyAlignment="1">
      <alignment horizontal="right" wrapText="1"/>
    </xf>
    <xf numFmtId="0" fontId="82" fillId="0" borderId="0" xfId="0" applyFont="1" applyBorder="1"/>
    <xf numFmtId="0" fontId="83" fillId="0" borderId="0" xfId="0" applyFont="1" applyBorder="1" applyAlignment="1">
      <alignment vertical="top"/>
    </xf>
    <xf numFmtId="49" fontId="84" fillId="0" borderId="14" xfId="0" applyNumberFormat="1" applyFont="1" applyFill="1" applyBorder="1" applyAlignment="1">
      <alignment horizontal="center" vertical="center" wrapText="1"/>
    </xf>
    <xf numFmtId="0" fontId="84" fillId="0" borderId="35" xfId="0" applyNumberFormat="1" applyFont="1" applyFill="1" applyBorder="1" applyAlignment="1">
      <alignment horizontal="center" vertical="center" wrapText="1"/>
    </xf>
    <xf numFmtId="0" fontId="84" fillId="0" borderId="43" xfId="0" applyFont="1" applyFill="1" applyBorder="1" applyAlignment="1">
      <alignment horizontal="center" vertical="center" wrapText="1"/>
    </xf>
    <xf numFmtId="166" fontId="85" fillId="0" borderId="0" xfId="0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82" fillId="0" borderId="0" xfId="0" applyFont="1"/>
    <xf numFmtId="0" fontId="22" fillId="0" borderId="52" xfId="37" applyFont="1" applyBorder="1" applyAlignment="1">
      <alignment vertical="center" wrapText="1"/>
    </xf>
    <xf numFmtId="0" fontId="22" fillId="0" borderId="0" xfId="37" applyFont="1" applyFill="1" applyBorder="1"/>
    <xf numFmtId="0" fontId="22" fillId="0" borderId="0" xfId="37" applyFont="1" applyBorder="1" applyAlignment="1">
      <alignment vertical="center" wrapText="1"/>
    </xf>
    <xf numFmtId="49" fontId="38" fillId="0" borderId="0" xfId="37" applyNumberFormat="1" applyFont="1" applyFill="1" applyBorder="1" applyAlignment="1"/>
    <xf numFmtId="0" fontId="22" fillId="0" borderId="33" xfId="37" applyFont="1" applyBorder="1" applyAlignment="1">
      <alignment horizontal="center" vertical="center" wrapText="1"/>
    </xf>
    <xf numFmtId="0" fontId="22" fillId="0" borderId="54" xfId="37" applyFont="1" applyFill="1" applyBorder="1"/>
    <xf numFmtId="49" fontId="38" fillId="0" borderId="52" xfId="37" applyNumberFormat="1" applyFont="1" applyFill="1" applyBorder="1" applyAlignment="1"/>
    <xf numFmtId="0" fontId="22" fillId="0" borderId="55" xfId="37" applyFont="1" applyFill="1" applyBorder="1" applyAlignment="1">
      <alignment horizontal="center"/>
    </xf>
    <xf numFmtId="0" fontId="22" fillId="0" borderId="69" xfId="37" applyFont="1" applyFill="1" applyBorder="1" applyAlignment="1">
      <alignment horizontal="center"/>
    </xf>
    <xf numFmtId="0" fontId="29" fillId="0" borderId="26" xfId="37" applyFont="1" applyFill="1" applyBorder="1" applyAlignment="1"/>
    <xf numFmtId="49" fontId="33" fillId="0" borderId="11" xfId="38" applyNumberFormat="1" applyFont="1" applyBorder="1" applyAlignment="1">
      <alignment horizontal="center" vertical="center"/>
    </xf>
    <xf numFmtId="0" fontId="50" fillId="27" borderId="0" xfId="49" applyNumberFormat="1" applyFont="1" applyFill="1" applyAlignment="1">
      <alignment horizontal="left"/>
    </xf>
    <xf numFmtId="0" fontId="23" fillId="0" borderId="10" xfId="0" applyNumberFormat="1" applyFont="1" applyBorder="1" applyAlignment="1">
      <alignment horizontal="center" vertical="top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3" xfId="38" applyNumberFormat="1" applyFont="1" applyBorder="1" applyAlignment="1">
      <alignment horizontal="center" vertical="center" wrapText="1"/>
    </xf>
    <xf numFmtId="49" fontId="33" fillId="0" borderId="35" xfId="38" applyNumberFormat="1" applyFont="1" applyBorder="1" applyAlignment="1">
      <alignment horizontal="center" vertical="center" wrapText="1"/>
    </xf>
    <xf numFmtId="0" fontId="33" fillId="0" borderId="0" xfId="38" applyNumberFormat="1" applyFont="1" applyBorder="1" applyAlignment="1">
      <alignment horizontal="left" wrapText="1"/>
    </xf>
    <xf numFmtId="0" fontId="50" fillId="0" borderId="0" xfId="38" applyNumberFormat="1" applyFont="1" applyFill="1" applyBorder="1" applyAlignment="1">
      <alignment horizontal="left"/>
    </xf>
    <xf numFmtId="0" fontId="50" fillId="27" borderId="0" xfId="38" applyNumberFormat="1" applyFont="1" applyFill="1" applyBorder="1" applyAlignment="1">
      <alignment horizontal="left"/>
    </xf>
    <xf numFmtId="177" fontId="33" fillId="0" borderId="10" xfId="38" applyNumberFormat="1" applyFont="1" applyBorder="1" applyAlignment="1">
      <alignment horizontal="center" vertical="center"/>
    </xf>
    <xf numFmtId="0" fontId="27" fillId="0" borderId="60" xfId="37" applyFont="1" applyBorder="1"/>
    <xf numFmtId="0" fontId="86" fillId="0" borderId="0" xfId="0" applyFont="1"/>
    <xf numFmtId="0" fontId="27" fillId="0" borderId="10" xfId="37" applyFont="1" applyBorder="1" applyAlignment="1">
      <alignment horizontal="center"/>
    </xf>
    <xf numFmtId="0" fontId="27" fillId="0" borderId="56" xfId="37" applyFont="1" applyBorder="1"/>
    <xf numFmtId="0" fontId="27" fillId="0" borderId="26" xfId="37" applyFont="1" applyBorder="1"/>
    <xf numFmtId="176" fontId="23" fillId="0" borderId="0" xfId="0" applyNumberFormat="1" applyFont="1" applyFill="1" applyBorder="1" applyAlignment="1">
      <alignment horizontal="center" vertical="center" wrapText="1"/>
    </xf>
    <xf numFmtId="176" fontId="52" fillId="0" borderId="0" xfId="0" applyNumberFormat="1" applyFont="1" applyFill="1" applyBorder="1" applyAlignment="1">
      <alignment horizontal="center" vertical="center" wrapText="1"/>
    </xf>
    <xf numFmtId="176" fontId="53" fillId="0" borderId="0" xfId="0" applyNumberFormat="1" applyFont="1" applyFill="1" applyBorder="1" applyAlignment="1">
      <alignment horizontal="center" vertical="center" wrapText="1"/>
    </xf>
    <xf numFmtId="176" fontId="54" fillId="0" borderId="0" xfId="0" applyNumberFormat="1" applyFont="1" applyFill="1" applyBorder="1" applyAlignment="1">
      <alignment horizontal="center" vertical="center" wrapText="1"/>
    </xf>
    <xf numFmtId="176" fontId="55" fillId="0" borderId="0" xfId="0" applyNumberFormat="1" applyFont="1" applyFill="1" applyBorder="1" applyAlignment="1">
      <alignment horizontal="center" vertical="center" wrapText="1"/>
    </xf>
    <xf numFmtId="176" fontId="56" fillId="0" borderId="0" xfId="0" applyNumberFormat="1" applyFont="1" applyFill="1" applyBorder="1" applyAlignment="1">
      <alignment horizontal="center" vertical="center" wrapText="1"/>
    </xf>
    <xf numFmtId="176" fontId="57" fillId="0" borderId="0" xfId="0" applyNumberFormat="1" applyFont="1" applyFill="1" applyBorder="1" applyAlignment="1">
      <alignment horizontal="center" vertical="center" wrapText="1"/>
    </xf>
    <xf numFmtId="176" fontId="58" fillId="0" borderId="0" xfId="0" applyNumberFormat="1" applyFont="1" applyFill="1" applyBorder="1" applyAlignment="1">
      <alignment horizontal="center" vertical="center" wrapText="1"/>
    </xf>
    <xf numFmtId="176" fontId="48" fillId="0" borderId="0" xfId="0" applyNumberFormat="1" applyFont="1" applyFill="1" applyBorder="1" applyAlignment="1">
      <alignment horizontal="center" vertical="center" wrapText="1"/>
    </xf>
    <xf numFmtId="176" fontId="59" fillId="0" borderId="0" xfId="0" applyNumberFormat="1" applyFont="1" applyFill="1" applyBorder="1" applyAlignment="1">
      <alignment horizontal="center" vertical="center" wrapText="1"/>
    </xf>
    <xf numFmtId="176" fontId="60" fillId="0" borderId="0" xfId="0" applyNumberFormat="1" applyFont="1" applyFill="1" applyBorder="1" applyAlignment="1">
      <alignment horizontal="center" vertical="center" wrapText="1"/>
    </xf>
    <xf numFmtId="176" fontId="61" fillId="0" borderId="0" xfId="0" applyNumberFormat="1" applyFont="1" applyFill="1" applyBorder="1" applyAlignment="1">
      <alignment horizontal="center" vertical="center" wrapText="1"/>
    </xf>
    <xf numFmtId="0" fontId="50" fillId="0" borderId="0" xfId="51" applyNumberFormat="1" applyFont="1" applyAlignment="1">
      <alignment horizontal="left"/>
    </xf>
    <xf numFmtId="0" fontId="63" fillId="0" borderId="0" xfId="38" applyNumberFormat="1" applyFont="1" applyBorder="1" applyAlignment="1">
      <alignment horizontal="center"/>
    </xf>
    <xf numFmtId="0" fontId="26" fillId="0" borderId="33" xfId="0" applyFont="1" applyFill="1" applyBorder="1" applyAlignment="1">
      <alignment horizontal="center" vertical="center"/>
    </xf>
    <xf numFmtId="0" fontId="45" fillId="0" borderId="10" xfId="52" applyNumberFormat="1" applyFont="1" applyBorder="1" applyAlignment="1">
      <alignment horizontal="left" vertical="center" wrapText="1"/>
    </xf>
    <xf numFmtId="0" fontId="45" fillId="0" borderId="24" xfId="52" applyNumberFormat="1" applyFont="1" applyBorder="1" applyAlignment="1">
      <alignment horizontal="center" vertical="center" wrapText="1"/>
    </xf>
    <xf numFmtId="1" fontId="45" fillId="0" borderId="10" xfId="52" applyNumberFormat="1" applyFont="1" applyBorder="1" applyAlignment="1">
      <alignment horizontal="center" vertical="center"/>
    </xf>
    <xf numFmtId="0" fontId="87" fillId="0" borderId="10" xfId="0" applyFont="1" applyBorder="1" applyAlignment="1">
      <alignment horizontal="center"/>
    </xf>
    <xf numFmtId="0" fontId="50" fillId="0" borderId="0" xfId="51" applyNumberFormat="1" applyFont="1" applyAlignment="1"/>
    <xf numFmtId="0" fontId="45" fillId="0" borderId="72" xfId="53" applyNumberFormat="1" applyFont="1" applyBorder="1" applyAlignment="1">
      <alignment vertical="top"/>
    </xf>
    <xf numFmtId="0" fontId="45" fillId="0" borderId="10" xfId="53" applyNumberFormat="1" applyFont="1" applyBorder="1" applyAlignment="1">
      <alignment vertical="center" wrapText="1"/>
    </xf>
    <xf numFmtId="0" fontId="45" fillId="0" borderId="10" xfId="53" applyNumberFormat="1" applyFont="1" applyBorder="1" applyAlignment="1">
      <alignment horizontal="center" vertical="center" wrapText="1"/>
    </xf>
    <xf numFmtId="0" fontId="45" fillId="0" borderId="10" xfId="53" applyNumberFormat="1" applyFont="1" applyBorder="1" applyAlignment="1">
      <alignment vertical="center"/>
    </xf>
    <xf numFmtId="0" fontId="45" fillId="0" borderId="0" xfId="53" applyNumberFormat="1" applyFont="1" applyBorder="1" applyAlignment="1">
      <alignment vertical="center" wrapText="1"/>
    </xf>
    <xf numFmtId="0" fontId="88" fillId="0" borderId="0" xfId="0" applyFont="1" applyFill="1"/>
    <xf numFmtId="0" fontId="89" fillId="0" borderId="0" xfId="0" applyFont="1" applyFill="1"/>
    <xf numFmtId="0" fontId="91" fillId="0" borderId="0" xfId="0" applyFont="1" applyFill="1"/>
    <xf numFmtId="0" fontId="92" fillId="0" borderId="0" xfId="0" applyFont="1" applyFill="1" applyAlignment="1">
      <alignment horizontal="right"/>
    </xf>
    <xf numFmtId="0" fontId="93" fillId="0" borderId="0" xfId="0" applyFont="1" applyFill="1" applyAlignment="1"/>
    <xf numFmtId="0" fontId="94" fillId="0" borderId="0" xfId="0" applyFont="1" applyFill="1" applyAlignment="1"/>
    <xf numFmtId="0" fontId="95" fillId="0" borderId="0" xfId="0" applyFont="1"/>
    <xf numFmtId="0" fontId="90" fillId="0" borderId="0" xfId="0" applyFont="1" applyFill="1" applyAlignment="1">
      <alignment horizontal="left" vertical="top" indent="2"/>
    </xf>
    <xf numFmtId="0" fontId="96" fillId="0" borderId="0" xfId="0" applyFont="1" applyFill="1" applyAlignment="1"/>
    <xf numFmtId="0" fontId="94" fillId="0" borderId="0" xfId="0" applyFont="1" applyFill="1" applyAlignment="1">
      <alignment horizontal="right"/>
    </xf>
    <xf numFmtId="0" fontId="96" fillId="0" borderId="0" xfId="0" applyFont="1" applyFill="1" applyAlignment="1">
      <alignment horizontal="right"/>
    </xf>
    <xf numFmtId="0" fontId="96" fillId="0" borderId="26" xfId="0" applyFont="1" applyFill="1" applyBorder="1" applyAlignment="1">
      <alignment horizontal="center"/>
    </xf>
    <xf numFmtId="0" fontId="94" fillId="0" borderId="0" xfId="0" applyFont="1" applyFill="1" applyAlignment="1">
      <alignment horizontal="left"/>
    </xf>
    <xf numFmtId="0" fontId="96" fillId="0" borderId="0" xfId="0" applyFont="1" applyFill="1" applyAlignment="1">
      <alignment horizontal="left"/>
    </xf>
    <xf numFmtId="0" fontId="88" fillId="0" borderId="10" xfId="0" applyFont="1" applyFill="1" applyBorder="1" applyAlignment="1">
      <alignment horizontal="center" vertical="top" wrapText="1"/>
    </xf>
    <xf numFmtId="0" fontId="89" fillId="0" borderId="10" xfId="0" applyFont="1" applyFill="1" applyBorder="1" applyAlignment="1">
      <alignment horizontal="center" vertical="top" wrapText="1"/>
    </xf>
    <xf numFmtId="0" fontId="88" fillId="0" borderId="10" xfId="0" applyFont="1" applyFill="1" applyBorder="1" applyAlignment="1">
      <alignment horizontal="center" vertical="center" wrapText="1"/>
    </xf>
    <xf numFmtId="167" fontId="89" fillId="0" borderId="10" xfId="0" applyNumberFormat="1" applyFont="1" applyFill="1" applyBorder="1" applyAlignment="1">
      <alignment horizontal="center" vertical="center"/>
    </xf>
    <xf numFmtId="167" fontId="88" fillId="0" borderId="10" xfId="0" applyNumberFormat="1" applyFont="1" applyFill="1" applyBorder="1" applyAlignment="1">
      <alignment horizontal="center" vertical="center"/>
    </xf>
    <xf numFmtId="0" fontId="88" fillId="29" borderId="10" xfId="0" applyFont="1" applyFill="1" applyBorder="1"/>
    <xf numFmtId="0" fontId="88" fillId="0" borderId="10" xfId="0" applyFont="1" applyFill="1" applyBorder="1" applyAlignment="1">
      <alignment horizontal="left" vertical="center" wrapText="1" indent="1"/>
    </xf>
    <xf numFmtId="0" fontId="97" fillId="0" borderId="10" xfId="0" applyFont="1" applyFill="1" applyBorder="1" applyAlignment="1">
      <alignment horizontal="center" vertical="top"/>
    </xf>
    <xf numFmtId="0" fontId="94" fillId="0" borderId="26" xfId="0" applyFont="1" applyFill="1" applyBorder="1" applyAlignment="1">
      <alignment horizontal="left"/>
    </xf>
    <xf numFmtId="0" fontId="89" fillId="0" borderId="0" xfId="0" applyNumberFormat="1" applyFont="1" applyBorder="1" applyAlignment="1">
      <alignment horizontal="right"/>
    </xf>
    <xf numFmtId="0" fontId="89" fillId="0" borderId="0" xfId="0" applyNumberFormat="1" applyFont="1" applyBorder="1" applyAlignment="1">
      <alignment horizontal="right" vertical="top"/>
    </xf>
    <xf numFmtId="0" fontId="89" fillId="0" borderId="0" xfId="0" applyFont="1" applyAlignment="1">
      <alignment horizontal="right"/>
    </xf>
    <xf numFmtId="177" fontId="33" fillId="0" borderId="10" xfId="0" applyNumberFormat="1" applyFont="1" applyBorder="1" applyAlignment="1">
      <alignment horizontal="center" vertical="center" wrapText="1"/>
    </xf>
    <xf numFmtId="177" fontId="45" fillId="0" borderId="32" xfId="53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top"/>
    </xf>
    <xf numFmtId="0" fontId="90" fillId="0" borderId="10" xfId="0" applyFont="1" applyFill="1" applyBorder="1" applyAlignment="1">
      <alignment horizontal="center" vertical="top"/>
    </xf>
    <xf numFmtId="49" fontId="1" fillId="0" borderId="10" xfId="37" applyNumberFormat="1" applyFont="1" applyBorder="1" applyAlignment="1">
      <alignment horizontal="center" vertical="center" wrapText="1"/>
    </xf>
    <xf numFmtId="0" fontId="33" fillId="27" borderId="10" xfId="38" applyNumberFormat="1" applyFont="1" applyFill="1" applyBorder="1" applyAlignment="1">
      <alignment horizontal="left" vertical="center" wrapText="1"/>
    </xf>
    <xf numFmtId="0" fontId="8" fillId="0" borderId="49" xfId="28" applyBorder="1" applyAlignment="1" applyProtection="1">
      <alignment horizontal="center" vertical="center"/>
    </xf>
    <xf numFmtId="0" fontId="8" fillId="0" borderId="34" xfId="28" applyBorder="1" applyAlignment="1" applyProtection="1">
      <alignment horizontal="center" vertical="center"/>
    </xf>
    <xf numFmtId="0" fontId="33" fillId="0" borderId="10" xfId="0" applyFont="1" applyBorder="1" applyAlignment="1">
      <alignment horizontal="center" vertical="top" wrapText="1"/>
    </xf>
    <xf numFmtId="49" fontId="33" fillId="0" borderId="10" xfId="38" applyNumberFormat="1" applyFont="1" applyBorder="1" applyAlignment="1">
      <alignment horizontal="center" vertical="top"/>
    </xf>
    <xf numFmtId="17" fontId="33" fillId="0" borderId="13" xfId="38" applyNumberFormat="1" applyFont="1" applyBorder="1" applyAlignment="1">
      <alignment horizontal="center" vertical="top"/>
    </xf>
    <xf numFmtId="0" fontId="33" fillId="0" borderId="10" xfId="38" applyNumberFormat="1" applyFont="1" applyBorder="1" applyAlignment="1">
      <alignment horizontal="center" vertical="top"/>
    </xf>
    <xf numFmtId="49" fontId="33" fillId="0" borderId="10" xfId="38" applyNumberFormat="1" applyFont="1" applyBorder="1" applyAlignment="1">
      <alignment horizontal="center" vertical="top" wrapText="1"/>
    </xf>
    <xf numFmtId="0" fontId="33" fillId="0" borderId="10" xfId="38" applyNumberFormat="1" applyFont="1" applyBorder="1" applyAlignment="1">
      <alignment horizontal="center" vertical="top" wrapText="1"/>
    </xf>
    <xf numFmtId="0" fontId="33" fillId="0" borderId="10" xfId="38" applyNumberFormat="1" applyFont="1" applyBorder="1" applyAlignment="1">
      <alignment horizontal="left" vertical="top" wrapText="1"/>
    </xf>
    <xf numFmtId="170" fontId="33" fillId="0" borderId="10" xfId="38" applyNumberFormat="1" applyFont="1" applyBorder="1" applyAlignment="1">
      <alignment horizontal="center" vertical="top"/>
    </xf>
    <xf numFmtId="2" fontId="33" fillId="0" borderId="10" xfId="38" applyNumberFormat="1" applyFont="1" applyBorder="1" applyAlignment="1">
      <alignment horizontal="center" vertical="top"/>
    </xf>
    <xf numFmtId="0" fontId="33" fillId="0" borderId="24" xfId="38" applyNumberFormat="1" applyFont="1" applyBorder="1" applyAlignment="1">
      <alignment horizontal="center" vertical="top"/>
    </xf>
    <xf numFmtId="0" fontId="33" fillId="0" borderId="0" xfId="38" applyNumberFormat="1" applyFont="1" applyBorder="1" applyAlignment="1">
      <alignment horizontal="left" vertical="top"/>
    </xf>
    <xf numFmtId="0" fontId="33" fillId="0" borderId="0" xfId="38" applyNumberFormat="1" applyFont="1" applyBorder="1" applyAlignment="1">
      <alignment horizontal="center" vertical="top" wrapText="1"/>
    </xf>
    <xf numFmtId="0" fontId="63" fillId="0" borderId="0" xfId="38" applyNumberFormat="1" applyFont="1" applyBorder="1" applyAlignment="1">
      <alignment horizontal="left" vertical="top"/>
    </xf>
    <xf numFmtId="0" fontId="63" fillId="0" borderId="0" xfId="38" applyNumberFormat="1" applyFont="1" applyBorder="1" applyAlignment="1">
      <alignment horizontal="right" vertical="top"/>
    </xf>
    <xf numFmtId="0" fontId="33" fillId="0" borderId="0" xfId="38" applyNumberFormat="1" applyFont="1" applyFill="1" applyBorder="1" applyAlignment="1">
      <alignment horizontal="left" vertical="top"/>
    </xf>
    <xf numFmtId="0" fontId="33" fillId="0" borderId="13" xfId="38" applyNumberFormat="1" applyFont="1" applyBorder="1" applyAlignment="1">
      <alignment horizontal="center" vertical="top" textRotation="90"/>
    </xf>
    <xf numFmtId="49" fontId="33" fillId="0" borderId="35" xfId="38" applyNumberFormat="1" applyFont="1" applyBorder="1" applyAlignment="1">
      <alignment horizontal="center" vertical="top" wrapText="1"/>
    </xf>
    <xf numFmtId="17" fontId="33" fillId="0" borderId="10" xfId="38" applyNumberFormat="1" applyFont="1" applyBorder="1" applyAlignment="1">
      <alignment horizontal="center" vertical="top"/>
    </xf>
    <xf numFmtId="0" fontId="33" fillId="0" borderId="0" xfId="38" applyNumberFormat="1" applyFont="1" applyBorder="1" applyAlignment="1">
      <alignment horizontal="left" vertical="top" wrapText="1"/>
    </xf>
    <xf numFmtId="49" fontId="33" fillId="0" borderId="13" xfId="38" applyNumberFormat="1" applyFont="1" applyBorder="1" applyAlignment="1">
      <alignment horizontal="center" vertical="top" wrapText="1"/>
    </xf>
    <xf numFmtId="17" fontId="33" fillId="0" borderId="0" xfId="38" applyNumberFormat="1" applyFont="1" applyBorder="1" applyAlignment="1">
      <alignment horizontal="center" vertical="top"/>
    </xf>
    <xf numFmtId="49" fontId="33" fillId="0" borderId="0" xfId="38" applyNumberFormat="1" applyFont="1" applyBorder="1" applyAlignment="1">
      <alignment horizontal="center" vertical="top" wrapText="1"/>
    </xf>
    <xf numFmtId="0" fontId="33" fillId="0" borderId="0" xfId="0" applyNumberFormat="1" applyFont="1" applyBorder="1" applyAlignment="1">
      <alignment vertical="top" wrapText="1"/>
    </xf>
    <xf numFmtId="174" fontId="33" fillId="0" borderId="0" xfId="38" applyNumberFormat="1" applyFont="1" applyBorder="1" applyAlignment="1">
      <alignment horizontal="center" vertical="top"/>
    </xf>
    <xf numFmtId="2" fontId="33" fillId="0" borderId="0" xfId="38" applyNumberFormat="1" applyFont="1" applyBorder="1" applyAlignment="1">
      <alignment horizontal="center" vertical="top"/>
    </xf>
    <xf numFmtId="170" fontId="33" fillId="0" borderId="0" xfId="49" applyNumberFormat="1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33" fillId="0" borderId="10" xfId="38" applyNumberFormat="1" applyFont="1" applyFill="1" applyBorder="1" applyAlignment="1">
      <alignment horizontal="center" vertical="top" wrapText="1"/>
    </xf>
    <xf numFmtId="49" fontId="33" fillId="0" borderId="10" xfId="38" applyNumberFormat="1" applyFont="1" applyFill="1" applyBorder="1" applyAlignment="1">
      <alignment horizontal="center" vertical="top" wrapText="1"/>
    </xf>
    <xf numFmtId="2" fontId="33" fillId="0" borderId="10" xfId="38" applyNumberFormat="1" applyFont="1" applyFill="1" applyBorder="1" applyAlignment="1">
      <alignment horizontal="center" vertical="top"/>
    </xf>
    <xf numFmtId="170" fontId="33" fillId="0" borderId="10" xfId="50" applyNumberFormat="1" applyFont="1" applyFill="1" applyBorder="1" applyAlignment="1">
      <alignment horizontal="center" vertical="top"/>
    </xf>
    <xf numFmtId="0" fontId="33" fillId="0" borderId="10" xfId="38" applyNumberFormat="1" applyFont="1" applyFill="1" applyBorder="1" applyAlignment="1">
      <alignment horizontal="center" vertical="top"/>
    </xf>
    <xf numFmtId="49" fontId="33" fillId="0" borderId="13" xfId="38" applyNumberFormat="1" applyFont="1" applyFill="1" applyBorder="1" applyAlignment="1">
      <alignment horizontal="center" vertical="top"/>
    </xf>
    <xf numFmtId="49" fontId="33" fillId="0" borderId="10" xfId="38" applyNumberFormat="1" applyFont="1" applyFill="1" applyBorder="1" applyAlignment="1">
      <alignment horizontal="center" vertical="top"/>
    </xf>
    <xf numFmtId="0" fontId="33" fillId="0" borderId="10" xfId="38" applyNumberFormat="1" applyFont="1" applyBorder="1" applyAlignment="1">
      <alignment horizontal="left" vertical="center"/>
    </xf>
    <xf numFmtId="0" fontId="63" fillId="0" borderId="0" xfId="38" applyNumberFormat="1" applyFont="1" applyBorder="1" applyAlignment="1">
      <alignment horizontal="center"/>
    </xf>
    <xf numFmtId="0" fontId="62" fillId="0" borderId="0" xfId="53" applyNumberFormat="1" applyFont="1" applyAlignment="1"/>
    <xf numFmtId="49" fontId="33" fillId="0" borderId="11" xfId="38" applyNumberFormat="1" applyFont="1" applyBorder="1" applyAlignment="1">
      <alignment horizontal="center" vertical="top"/>
    </xf>
    <xf numFmtId="17" fontId="33" fillId="0" borderId="35" xfId="38" applyNumberFormat="1" applyFont="1" applyBorder="1" applyAlignment="1">
      <alignment horizontal="center" vertical="top"/>
    </xf>
    <xf numFmtId="0" fontId="33" fillId="0" borderId="11" xfId="38" applyNumberFormat="1" applyFont="1" applyBorder="1" applyAlignment="1">
      <alignment horizontal="center" vertical="top"/>
    </xf>
    <xf numFmtId="49" fontId="33" fillId="0" borderId="11" xfId="38" applyNumberFormat="1" applyFont="1" applyBorder="1" applyAlignment="1">
      <alignment horizontal="center" vertical="top" wrapText="1"/>
    </xf>
    <xf numFmtId="0" fontId="33" fillId="0" borderId="11" xfId="38" applyNumberFormat="1" applyFont="1" applyFill="1" applyBorder="1" applyAlignment="1">
      <alignment horizontal="center" vertical="top" wrapText="1"/>
    </xf>
    <xf numFmtId="49" fontId="33" fillId="0" borderId="11" xfId="38" applyNumberFormat="1" applyFont="1" applyFill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3" fillId="0" borderId="10" xfId="38" applyNumberFormat="1" applyFont="1" applyBorder="1" applyAlignment="1">
      <alignment horizontal="left" vertical="top"/>
    </xf>
    <xf numFmtId="0" fontId="33" fillId="0" borderId="24" xfId="38" applyNumberFormat="1" applyFont="1" applyBorder="1" applyAlignment="1">
      <alignment horizontal="center" vertical="center"/>
    </xf>
    <xf numFmtId="2" fontId="33" fillId="0" borderId="10" xfId="38" applyNumberFormat="1" applyFont="1" applyFill="1" applyBorder="1" applyAlignment="1">
      <alignment horizontal="center" vertical="center"/>
    </xf>
    <xf numFmtId="171" fontId="33" fillId="0" borderId="10" xfId="50" applyNumberFormat="1" applyFont="1" applyFill="1" applyBorder="1" applyAlignment="1">
      <alignment horizontal="center" vertical="center"/>
    </xf>
    <xf numFmtId="0" fontId="33" fillId="0" borderId="10" xfId="38" applyNumberFormat="1" applyFont="1" applyFill="1" applyBorder="1" applyAlignment="1">
      <alignment horizontal="center" vertical="center"/>
    </xf>
    <xf numFmtId="0" fontId="33" fillId="0" borderId="10" xfId="38" applyNumberFormat="1" applyFont="1" applyFill="1" applyBorder="1" applyAlignment="1">
      <alignment horizontal="center" vertical="center" wrapText="1"/>
    </xf>
    <xf numFmtId="0" fontId="50" fillId="0" borderId="0" xfId="53" applyNumberFormat="1" applyFont="1" applyAlignment="1"/>
    <xf numFmtId="0" fontId="26" fillId="0" borderId="11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67" fontId="100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  <xf numFmtId="167" fontId="101" fillId="0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/>
    </xf>
    <xf numFmtId="168" fontId="27" fillId="0" borderId="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33" fillId="0" borderId="13" xfId="38" applyNumberFormat="1" applyFont="1" applyBorder="1" applyAlignment="1">
      <alignment horizontal="center" vertical="center" wrapText="1"/>
    </xf>
    <xf numFmtId="0" fontId="33" fillId="0" borderId="13" xfId="38" applyNumberFormat="1" applyFont="1" applyBorder="1" applyAlignment="1">
      <alignment horizontal="center" vertical="center" textRotation="90" wrapText="1"/>
    </xf>
    <xf numFmtId="0" fontId="33" fillId="0" borderId="13" xfId="38" applyNumberFormat="1" applyFont="1" applyBorder="1" applyAlignment="1">
      <alignment horizontal="center" vertical="top" textRotation="90" wrapText="1"/>
    </xf>
    <xf numFmtId="0" fontId="27" fillId="0" borderId="64" xfId="37" applyFont="1" applyBorder="1" applyAlignment="1">
      <alignment horizontal="center"/>
    </xf>
    <xf numFmtId="167" fontId="94" fillId="0" borderId="10" xfId="0" applyNumberFormat="1" applyFont="1" applyFill="1" applyBorder="1" applyAlignment="1">
      <alignment horizontal="center" vertical="center"/>
    </xf>
    <xf numFmtId="0" fontId="45" fillId="0" borderId="73" xfId="53" applyNumberFormat="1" applyFont="1" applyBorder="1" applyAlignment="1">
      <alignment vertical="top"/>
    </xf>
    <xf numFmtId="0" fontId="33" fillId="0" borderId="32" xfId="50" applyNumberFormat="1" applyFont="1" applyBorder="1" applyAlignment="1">
      <alignment vertical="top" wrapText="1"/>
    </xf>
    <xf numFmtId="0" fontId="33" fillId="0" borderId="10" xfId="38" applyNumberFormat="1" applyFont="1" applyBorder="1" applyAlignment="1">
      <alignment horizontal="left"/>
    </xf>
    <xf numFmtId="0" fontId="33" fillId="0" borderId="10" xfId="38" applyNumberFormat="1" applyFont="1" applyBorder="1" applyAlignment="1">
      <alignment horizontal="left" vertical="center" indent="2"/>
    </xf>
    <xf numFmtId="0" fontId="45" fillId="0" borderId="73" xfId="53" applyNumberFormat="1" applyFont="1" applyBorder="1" applyAlignment="1">
      <alignment vertical="top" wrapText="1"/>
    </xf>
    <xf numFmtId="0" fontId="33" fillId="0" borderId="35" xfId="38" applyNumberFormat="1" applyFont="1" applyBorder="1" applyAlignment="1">
      <alignment horizontal="center" vertical="center" textRotation="90"/>
    </xf>
    <xf numFmtId="0" fontId="33" fillId="0" borderId="35" xfId="38" applyNumberFormat="1" applyFont="1" applyBorder="1" applyAlignment="1">
      <alignment horizontal="center" vertical="center" textRotation="90" wrapText="1"/>
    </xf>
    <xf numFmtId="175" fontId="33" fillId="0" borderId="10" xfId="48" applyNumberFormat="1" applyFont="1" applyBorder="1" applyAlignment="1">
      <alignment horizontal="center" vertical="center" wrapText="1"/>
    </xf>
    <xf numFmtId="175" fontId="33" fillId="0" borderId="10" xfId="48" applyNumberFormat="1" applyFont="1" applyBorder="1" applyAlignment="1">
      <alignment vertical="center" wrapText="1"/>
    </xf>
    <xf numFmtId="0" fontId="45" fillId="0" borderId="10" xfId="53" applyNumberFormat="1" applyFont="1" applyBorder="1" applyAlignment="1">
      <alignment horizontal="center" vertical="center"/>
    </xf>
    <xf numFmtId="1" fontId="45" fillId="0" borderId="10" xfId="53" applyNumberFormat="1" applyFont="1" applyBorder="1" applyAlignment="1">
      <alignment horizontal="center" vertical="center"/>
    </xf>
    <xf numFmtId="2" fontId="45" fillId="0" borderId="10" xfId="53" applyNumberFormat="1" applyFont="1" applyBorder="1" applyAlignment="1">
      <alignment horizontal="center" vertical="center"/>
    </xf>
    <xf numFmtId="171" fontId="33" fillId="0" borderId="10" xfId="38" applyNumberFormat="1" applyFont="1" applyBorder="1" applyAlignment="1">
      <alignment horizontal="right" vertical="center" indent="1"/>
    </xf>
    <xf numFmtId="0" fontId="45" fillId="0" borderId="10" xfId="53" applyNumberFormat="1" applyFont="1" applyBorder="1" applyAlignment="1">
      <alignment horizontal="right" vertical="center" indent="1"/>
    </xf>
    <xf numFmtId="170" fontId="33" fillId="0" borderId="10" xfId="38" applyNumberFormat="1" applyFont="1" applyBorder="1" applyAlignment="1">
      <alignment horizontal="right" vertical="center" indent="1"/>
    </xf>
    <xf numFmtId="168" fontId="45" fillId="0" borderId="10" xfId="53" applyNumberFormat="1" applyFont="1" applyBorder="1" applyAlignment="1">
      <alignment horizontal="center" vertical="center"/>
    </xf>
    <xf numFmtId="170" fontId="33" fillId="0" borderId="0" xfId="38" applyNumberFormat="1" applyFont="1" applyBorder="1" applyAlignment="1">
      <alignment horizontal="right" vertical="center" indent="1"/>
    </xf>
    <xf numFmtId="170" fontId="45" fillId="0" borderId="10" xfId="53" applyNumberFormat="1" applyFont="1" applyBorder="1" applyAlignment="1">
      <alignment horizontal="right" vertical="center" indent="1"/>
    </xf>
    <xf numFmtId="0" fontId="33" fillId="0" borderId="11" xfId="47" applyNumberFormat="1" applyFont="1" applyBorder="1" applyAlignment="1">
      <alignment vertical="top" wrapText="1"/>
    </xf>
    <xf numFmtId="175" fontId="33" fillId="0" borderId="10" xfId="48" applyNumberFormat="1" applyFont="1" applyBorder="1" applyAlignment="1">
      <alignment horizontal="right" vertical="center" wrapText="1" indent="1"/>
    </xf>
    <xf numFmtId="0" fontId="33" fillId="0" borderId="10" xfId="50" applyNumberFormat="1" applyFont="1" applyBorder="1" applyAlignment="1">
      <alignment horizontal="right" vertical="center" indent="1"/>
    </xf>
    <xf numFmtId="0" fontId="33" fillId="0" borderId="0" xfId="0" applyFont="1" applyAlignment="1">
      <alignment horizontal="right" vertical="top"/>
    </xf>
    <xf numFmtId="17" fontId="33" fillId="0" borderId="35" xfId="38" applyNumberFormat="1" applyFont="1" applyBorder="1" applyAlignment="1">
      <alignment horizontal="center" vertical="center"/>
    </xf>
    <xf numFmtId="49" fontId="33" fillId="0" borderId="11" xfId="38" applyNumberFormat="1" applyFont="1" applyBorder="1" applyAlignment="1">
      <alignment horizontal="center" vertical="center" wrapText="1"/>
    </xf>
    <xf numFmtId="0" fontId="33" fillId="27" borderId="11" xfId="38" applyNumberFormat="1" applyFont="1" applyFill="1" applyBorder="1" applyAlignment="1">
      <alignment horizontal="left" vertical="center" wrapText="1"/>
    </xf>
    <xf numFmtId="2" fontId="33" fillId="0" borderId="11" xfId="38" applyNumberFormat="1" applyFont="1" applyBorder="1" applyAlignment="1">
      <alignment horizontal="center" vertical="center"/>
    </xf>
    <xf numFmtId="170" fontId="33" fillId="0" borderId="10" xfId="48" applyNumberFormat="1" applyFont="1" applyBorder="1" applyAlignment="1">
      <alignment horizontal="right" vertical="center" wrapText="1" indent="1"/>
    </xf>
    <xf numFmtId="170" fontId="33" fillId="0" borderId="10" xfId="50" applyNumberFormat="1" applyFont="1" applyBorder="1" applyAlignment="1">
      <alignment horizontal="right" vertical="center" indent="1"/>
    </xf>
    <xf numFmtId="170" fontId="33" fillId="0" borderId="11" xfId="50" applyNumberFormat="1" applyFont="1" applyBorder="1" applyAlignment="1">
      <alignment horizontal="right" vertical="center" indent="1"/>
    </xf>
    <xf numFmtId="177" fontId="33" fillId="30" borderId="10" xfId="51" applyNumberFormat="1" applyFont="1" applyFill="1" applyBorder="1" applyAlignment="1">
      <alignment horizontal="center" vertical="top"/>
    </xf>
    <xf numFmtId="177" fontId="45" fillId="30" borderId="10" xfId="51" applyNumberFormat="1" applyFont="1" applyFill="1" applyBorder="1" applyAlignment="1">
      <alignment horizontal="center" vertical="top"/>
    </xf>
    <xf numFmtId="0" fontId="104" fillId="0" borderId="0" xfId="0" applyFont="1" applyFill="1" applyAlignment="1">
      <alignment horizontal="center"/>
    </xf>
    <xf numFmtId="0" fontId="75" fillId="0" borderId="0" xfId="0" applyFont="1"/>
    <xf numFmtId="0" fontId="50" fillId="0" borderId="0" xfId="0" applyFont="1" applyAlignment="1">
      <alignment vertical="center"/>
    </xf>
    <xf numFmtId="0" fontId="105" fillId="0" borderId="0" xfId="0" applyFont="1" applyAlignment="1">
      <alignment horizontal="center"/>
    </xf>
    <xf numFmtId="0" fontId="106" fillId="0" borderId="0" xfId="0" applyFont="1" applyAlignment="1">
      <alignment horizontal="center" vertical="center"/>
    </xf>
    <xf numFmtId="0" fontId="107" fillId="0" borderId="0" xfId="0" applyFont="1" applyAlignment="1">
      <alignment horizontal="center"/>
    </xf>
    <xf numFmtId="0" fontId="75" fillId="0" borderId="44" xfId="0" applyFont="1" applyBorder="1" applyAlignment="1">
      <alignment vertical="center" wrapText="1"/>
    </xf>
    <xf numFmtId="0" fontId="108" fillId="0" borderId="34" xfId="28" applyFont="1" applyBorder="1" applyAlignment="1" applyProtection="1">
      <alignment horizontal="center" vertical="center"/>
    </xf>
    <xf numFmtId="0" fontId="103" fillId="0" borderId="10" xfId="0" applyFont="1" applyBorder="1" applyAlignment="1">
      <alignment vertical="center" wrapText="1"/>
    </xf>
    <xf numFmtId="0" fontId="109" fillId="0" borderId="10" xfId="0" applyFont="1" applyBorder="1" applyAlignment="1">
      <alignment vertical="center" wrapText="1"/>
    </xf>
    <xf numFmtId="0" fontId="108" fillId="0" borderId="34" xfId="28" quotePrefix="1" applyFont="1" applyBorder="1" applyAlignment="1" applyProtection="1">
      <alignment horizontal="center" vertical="center"/>
    </xf>
    <xf numFmtId="0" fontId="75" fillId="0" borderId="50" xfId="0" applyFont="1" applyBorder="1" applyAlignment="1">
      <alignment vertical="center" wrapText="1"/>
    </xf>
    <xf numFmtId="0" fontId="75" fillId="0" borderId="44" xfId="0" applyFont="1" applyBorder="1" applyAlignment="1">
      <alignment vertical="top" wrapText="1"/>
    </xf>
    <xf numFmtId="0" fontId="110" fillId="0" borderId="10" xfId="0" applyFont="1" applyBorder="1" applyAlignment="1">
      <alignment vertical="center"/>
    </xf>
    <xf numFmtId="0" fontId="109" fillId="0" borderId="10" xfId="0" applyFont="1" applyBorder="1" applyAlignment="1">
      <alignment vertical="center"/>
    </xf>
    <xf numFmtId="0" fontId="75" fillId="0" borderId="0" xfId="0" applyFont="1" applyAlignment="1">
      <alignment vertical="center" wrapText="1"/>
    </xf>
    <xf numFmtId="0" fontId="105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 wrapText="1"/>
    </xf>
    <xf numFmtId="168" fontId="33" fillId="0" borderId="10" xfId="38" applyNumberFormat="1" applyFont="1" applyBorder="1" applyAlignment="1">
      <alignment horizontal="center" vertical="top"/>
    </xf>
    <xf numFmtId="170" fontId="33" fillId="0" borderId="10" xfId="38" applyNumberFormat="1" applyFont="1" applyBorder="1" applyAlignment="1">
      <alignment horizontal="right" vertical="top" indent="1"/>
    </xf>
    <xf numFmtId="168" fontId="24" fillId="0" borderId="0" xfId="0" applyNumberFormat="1" applyFont="1"/>
    <xf numFmtId="167" fontId="112" fillId="0" borderId="10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4" fillId="0" borderId="28" xfId="0" applyFont="1" applyBorder="1" applyAlignment="1">
      <alignment horizontal="center"/>
    </xf>
    <xf numFmtId="0" fontId="27" fillId="0" borderId="62" xfId="37" applyFont="1" applyBorder="1" applyAlignment="1">
      <alignment horizontal="center"/>
    </xf>
    <xf numFmtId="0" fontId="27" fillId="0" borderId="63" xfId="37" applyFont="1" applyBorder="1" applyAlignment="1">
      <alignment horizontal="center"/>
    </xf>
    <xf numFmtId="0" fontId="27" fillId="0" borderId="65" xfId="37" applyFont="1" applyBorder="1" applyAlignment="1">
      <alignment horizontal="center"/>
    </xf>
    <xf numFmtId="0" fontId="27" fillId="0" borderId="66" xfId="37" applyFont="1" applyBorder="1" applyAlignment="1">
      <alignment horizontal="center"/>
    </xf>
    <xf numFmtId="2" fontId="38" fillId="0" borderId="65" xfId="37" applyNumberFormat="1" applyFont="1" applyBorder="1" applyAlignment="1">
      <alignment horizontal="center"/>
    </xf>
    <xf numFmtId="2" fontId="38" fillId="0" borderId="66" xfId="37" applyNumberFormat="1" applyFont="1" applyBorder="1" applyAlignment="1">
      <alignment horizontal="center"/>
    </xf>
    <xf numFmtId="2" fontId="38" fillId="0" borderId="67" xfId="37" applyNumberFormat="1" applyFont="1" applyBorder="1" applyAlignment="1">
      <alignment horizontal="center"/>
    </xf>
    <xf numFmtId="0" fontId="22" fillId="0" borderId="51" xfId="37" applyFont="1" applyBorder="1" applyAlignment="1">
      <alignment horizontal="center" vertical="center" wrapText="1"/>
    </xf>
    <xf numFmtId="0" fontId="22" fillId="0" borderId="52" xfId="37" applyFont="1" applyBorder="1" applyAlignment="1">
      <alignment horizontal="center" vertical="center" wrapText="1"/>
    </xf>
    <xf numFmtId="0" fontId="22" fillId="0" borderId="53" xfId="37" applyFont="1" applyBorder="1" applyAlignment="1">
      <alignment horizontal="center" vertical="center" wrapText="1"/>
    </xf>
    <xf numFmtId="0" fontId="22" fillId="0" borderId="56" xfId="37" applyFont="1" applyBorder="1" applyAlignment="1">
      <alignment horizontal="center" vertical="center" wrapText="1"/>
    </xf>
    <xf numFmtId="0" fontId="22" fillId="0" borderId="26" xfId="37" applyFont="1" applyBorder="1" applyAlignment="1">
      <alignment horizontal="center" vertical="center" wrapText="1"/>
    </xf>
    <xf numFmtId="0" fontId="22" fillId="0" borderId="31" xfId="37" applyFont="1" applyBorder="1" applyAlignment="1">
      <alignment horizontal="center" vertical="center" wrapText="1"/>
    </xf>
    <xf numFmtId="0" fontId="22" fillId="0" borderId="58" xfId="37" applyFont="1" applyBorder="1" applyAlignment="1">
      <alignment horizontal="center"/>
    </xf>
    <xf numFmtId="0" fontId="22" fillId="0" borderId="32" xfId="37" applyFont="1" applyBorder="1" applyAlignment="1">
      <alignment horizontal="center"/>
    </xf>
    <xf numFmtId="0" fontId="22" fillId="0" borderId="24" xfId="37" applyFont="1" applyBorder="1" applyAlignment="1">
      <alignment horizontal="center"/>
    </xf>
    <xf numFmtId="0" fontId="22" fillId="0" borderId="25" xfId="37" applyFont="1" applyBorder="1" applyAlignment="1">
      <alignment horizontal="center"/>
    </xf>
    <xf numFmtId="0" fontId="23" fillId="0" borderId="24" xfId="37" applyFont="1" applyBorder="1" applyAlignment="1">
      <alignment horizontal="center"/>
    </xf>
    <xf numFmtId="0" fontId="23" fillId="0" borderId="25" xfId="37" applyFont="1" applyBorder="1" applyAlignment="1">
      <alignment horizontal="center"/>
    </xf>
    <xf numFmtId="0" fontId="23" fillId="0" borderId="61" xfId="37" applyFont="1" applyBorder="1" applyAlignment="1">
      <alignment horizontal="center"/>
    </xf>
    <xf numFmtId="0" fontId="27" fillId="0" borderId="58" xfId="37" applyFont="1" applyBorder="1" applyAlignment="1">
      <alignment horizontal="center"/>
    </xf>
    <xf numFmtId="0" fontId="27" fillId="0" borderId="32" xfId="37" applyFont="1" applyBorder="1" applyAlignment="1">
      <alignment horizontal="center"/>
    </xf>
    <xf numFmtId="0" fontId="27" fillId="0" borderId="24" xfId="37" applyFont="1" applyBorder="1" applyAlignment="1">
      <alignment horizontal="center"/>
    </xf>
    <xf numFmtId="0" fontId="27" fillId="0" borderId="25" xfId="37" applyFont="1" applyBorder="1" applyAlignment="1">
      <alignment horizontal="center"/>
    </xf>
    <xf numFmtId="0" fontId="38" fillId="0" borderId="24" xfId="37" applyFont="1" applyBorder="1" applyAlignment="1">
      <alignment horizontal="center"/>
    </xf>
    <xf numFmtId="0" fontId="38" fillId="0" borderId="25" xfId="37" applyFont="1" applyBorder="1" applyAlignment="1">
      <alignment horizontal="center"/>
    </xf>
    <xf numFmtId="0" fontId="38" fillId="0" borderId="61" xfId="37" applyFont="1" applyBorder="1" applyAlignment="1">
      <alignment horizontal="center"/>
    </xf>
    <xf numFmtId="0" fontId="22" fillId="0" borderId="58" xfId="37" applyFont="1" applyBorder="1" applyAlignment="1">
      <alignment horizontal="center" vertical="center" wrapText="1"/>
    </xf>
    <xf numFmtId="0" fontId="22" fillId="0" borderId="25" xfId="37" applyFont="1" applyBorder="1" applyAlignment="1">
      <alignment horizontal="center" vertical="center" wrapText="1"/>
    </xf>
    <xf numFmtId="0" fontId="22" fillId="0" borderId="32" xfId="37" applyFont="1" applyBorder="1" applyAlignment="1">
      <alignment horizontal="center" vertical="center" wrapText="1"/>
    </xf>
    <xf numFmtId="0" fontId="22" fillId="0" borderId="27" xfId="37" applyFont="1" applyBorder="1" applyAlignment="1">
      <alignment horizontal="center" vertical="center" wrapText="1"/>
    </xf>
    <xf numFmtId="0" fontId="22" fillId="0" borderId="28" xfId="37" applyFont="1" applyBorder="1" applyAlignment="1">
      <alignment horizontal="center" vertical="center" wrapText="1"/>
    </xf>
    <xf numFmtId="0" fontId="22" fillId="0" borderId="59" xfId="37" applyFont="1" applyBorder="1" applyAlignment="1">
      <alignment horizontal="center" vertical="center" wrapText="1"/>
    </xf>
    <xf numFmtId="0" fontId="22" fillId="0" borderId="30" xfId="37" applyFont="1" applyBorder="1" applyAlignment="1">
      <alignment horizontal="center" vertical="center" wrapText="1"/>
    </xf>
    <xf numFmtId="0" fontId="22" fillId="0" borderId="57" xfId="37" applyFont="1" applyBorder="1" applyAlignment="1">
      <alignment horizontal="center" vertical="center" wrapText="1"/>
    </xf>
    <xf numFmtId="0" fontId="22" fillId="0" borderId="24" xfId="37" applyFont="1" applyBorder="1" applyAlignment="1">
      <alignment horizontal="center" vertical="center" wrapText="1"/>
    </xf>
    <xf numFmtId="0" fontId="25" fillId="0" borderId="26" xfId="37" applyFont="1" applyFill="1" applyBorder="1" applyAlignment="1">
      <alignment horizontal="center" wrapText="1"/>
    </xf>
    <xf numFmtId="0" fontId="24" fillId="0" borderId="28" xfId="37" applyFont="1" applyBorder="1" applyAlignment="1">
      <alignment horizontal="center" vertical="top"/>
    </xf>
    <xf numFmtId="0" fontId="25" fillId="0" borderId="0" xfId="0" applyFont="1" applyAlignment="1">
      <alignment horizontal="center"/>
    </xf>
    <xf numFmtId="0" fontId="25" fillId="0" borderId="26" xfId="37" applyFont="1" applyFill="1" applyBorder="1" applyAlignment="1">
      <alignment horizontal="center"/>
    </xf>
    <xf numFmtId="0" fontId="24" fillId="0" borderId="0" xfId="37" applyFont="1" applyBorder="1" applyAlignment="1">
      <alignment horizontal="center" vertical="top"/>
    </xf>
    <xf numFmtId="0" fontId="22" fillId="0" borderId="70" xfId="37" applyFont="1" applyBorder="1" applyAlignment="1">
      <alignment horizontal="center" vertical="center" wrapText="1"/>
    </xf>
    <xf numFmtId="0" fontId="22" fillId="0" borderId="10" xfId="37" applyFont="1" applyBorder="1" applyAlignment="1">
      <alignment horizontal="center" vertical="center" wrapText="1"/>
    </xf>
    <xf numFmtId="0" fontId="22" fillId="0" borderId="71" xfId="37" applyFont="1" applyBorder="1" applyAlignment="1">
      <alignment horizontal="center" vertical="center" wrapText="1"/>
    </xf>
    <xf numFmtId="0" fontId="22" fillId="0" borderId="61" xfId="37" applyFont="1" applyBorder="1" applyAlignment="1">
      <alignment horizontal="center" vertical="center" wrapText="1"/>
    </xf>
    <xf numFmtId="0" fontId="29" fillId="0" borderId="26" xfId="37" applyFont="1" applyFill="1" applyBorder="1" applyAlignment="1">
      <alignment horizontal="center"/>
    </xf>
    <xf numFmtId="0" fontId="22" fillId="0" borderId="61" xfId="37" applyFont="1" applyBorder="1" applyAlignment="1">
      <alignment horizontal="center"/>
    </xf>
    <xf numFmtId="0" fontId="22" fillId="0" borderId="65" xfId="37" applyFont="1" applyBorder="1" applyAlignment="1">
      <alignment horizontal="center"/>
    </xf>
    <xf numFmtId="0" fontId="22" fillId="0" borderId="66" xfId="37" applyFont="1" applyBorder="1" applyAlignment="1">
      <alignment horizontal="center"/>
    </xf>
    <xf numFmtId="0" fontId="22" fillId="0" borderId="67" xfId="37" applyFont="1" applyBorder="1" applyAlignment="1">
      <alignment horizontal="center"/>
    </xf>
    <xf numFmtId="0" fontId="22" fillId="0" borderId="62" xfId="37" applyFont="1" applyBorder="1" applyAlignment="1">
      <alignment horizontal="center"/>
    </xf>
    <xf numFmtId="0" fontId="22" fillId="0" borderId="63" xfId="37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5" fillId="0" borderId="26" xfId="0" applyFont="1" applyFill="1" applyBorder="1" applyAlignment="1">
      <alignment horizontal="center" wrapText="1"/>
    </xf>
    <xf numFmtId="0" fontId="46" fillId="25" borderId="0" xfId="0" applyFont="1" applyFill="1" applyAlignment="1">
      <alignment horizontal="right"/>
    </xf>
    <xf numFmtId="49" fontId="46" fillId="25" borderId="26" xfId="0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4" fillId="0" borderId="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/>
    </xf>
    <xf numFmtId="0" fontId="24" fillId="0" borderId="25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/>
    </xf>
    <xf numFmtId="0" fontId="24" fillId="0" borderId="25" xfId="0" applyFont="1" applyBorder="1" applyAlignment="1">
      <alignment vertical="top" wrapText="1"/>
    </xf>
    <xf numFmtId="0" fontId="24" fillId="0" borderId="32" xfId="0" applyFont="1" applyBorder="1" applyAlignment="1">
      <alignment vertical="top" wrapText="1"/>
    </xf>
    <xf numFmtId="168" fontId="27" fillId="0" borderId="24" xfId="37" applyNumberFormat="1" applyFont="1" applyBorder="1" applyAlignment="1">
      <alignment horizontal="center" vertical="center"/>
    </xf>
    <xf numFmtId="168" fontId="27" fillId="0" borderId="25" xfId="37" applyNumberFormat="1" applyFont="1" applyBorder="1" applyAlignment="1">
      <alignment horizontal="center" vertical="center"/>
    </xf>
    <xf numFmtId="0" fontId="34" fillId="0" borderId="25" xfId="0" applyFont="1" applyBorder="1" applyAlignment="1">
      <alignment vertical="top" wrapText="1"/>
    </xf>
    <xf numFmtId="0" fontId="34" fillId="0" borderId="32" xfId="0" applyFont="1" applyBorder="1" applyAlignment="1">
      <alignment vertical="top" wrapText="1"/>
    </xf>
    <xf numFmtId="168" fontId="34" fillId="0" borderId="24" xfId="37" applyNumberFormat="1" applyFont="1" applyBorder="1" applyAlignment="1">
      <alignment horizontal="center" vertical="center"/>
    </xf>
    <xf numFmtId="168" fontId="34" fillId="0" borderId="25" xfId="37" applyNumberFormat="1" applyFont="1" applyBorder="1" applyAlignment="1">
      <alignment horizontal="center" vertical="center"/>
    </xf>
    <xf numFmtId="168" fontId="24" fillId="0" borderId="24" xfId="37" applyNumberFormat="1" applyFont="1" applyBorder="1" applyAlignment="1">
      <alignment horizontal="center" vertical="center"/>
    </xf>
    <xf numFmtId="168" fontId="24" fillId="0" borderId="25" xfId="37" applyNumberFormat="1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top"/>
    </xf>
    <xf numFmtId="0" fontId="34" fillId="0" borderId="25" xfId="0" applyFont="1" applyBorder="1" applyAlignment="1">
      <alignment horizontal="center" vertical="top"/>
    </xf>
    <xf numFmtId="0" fontId="34" fillId="0" borderId="32" xfId="0" applyFont="1" applyBorder="1" applyAlignment="1">
      <alignment horizontal="center" vertical="top"/>
    </xf>
    <xf numFmtId="2" fontId="34" fillId="0" borderId="24" xfId="37" applyNumberFormat="1" applyFont="1" applyBorder="1" applyAlignment="1">
      <alignment horizontal="center" vertical="center"/>
    </xf>
    <xf numFmtId="2" fontId="34" fillId="0" borderId="25" xfId="37" applyNumberFormat="1" applyFont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top"/>
    </xf>
    <xf numFmtId="0" fontId="24" fillId="0" borderId="25" xfId="0" applyFont="1" applyFill="1" applyBorder="1" applyAlignment="1">
      <alignment horizontal="center" vertical="top"/>
    </xf>
    <xf numFmtId="0" fontId="24" fillId="0" borderId="32" xfId="0" applyFont="1" applyFill="1" applyBorder="1" applyAlignment="1">
      <alignment horizontal="center" vertical="top"/>
    </xf>
    <xf numFmtId="0" fontId="46" fillId="25" borderId="0" xfId="0" applyFont="1" applyFill="1" applyAlignment="1">
      <alignment horizontal="left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168" fontId="24" fillId="0" borderId="24" xfId="37" applyNumberFormat="1" applyFont="1" applyFill="1" applyBorder="1" applyAlignment="1">
      <alignment horizontal="center" vertical="center"/>
    </xf>
    <xf numFmtId="168" fontId="24" fillId="0" borderId="25" xfId="37" applyNumberFormat="1" applyFont="1" applyFill="1" applyBorder="1" applyAlignment="1">
      <alignment horizontal="center" vertical="center"/>
    </xf>
    <xf numFmtId="168" fontId="34" fillId="0" borderId="24" xfId="37" applyNumberFormat="1" applyFont="1" applyFill="1" applyBorder="1" applyAlignment="1">
      <alignment horizontal="center" vertical="center"/>
    </xf>
    <xf numFmtId="168" fontId="34" fillId="0" borderId="25" xfId="37" applyNumberFormat="1" applyFont="1" applyFill="1" applyBorder="1" applyAlignment="1">
      <alignment horizontal="center" vertical="center"/>
    </xf>
    <xf numFmtId="168" fontId="22" fillId="0" borderId="24" xfId="37" applyNumberFormat="1" applyFont="1" applyBorder="1" applyAlignment="1">
      <alignment horizontal="center" vertical="center"/>
    </xf>
    <xf numFmtId="168" fontId="22" fillId="0" borderId="25" xfId="37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top"/>
    </xf>
    <xf numFmtId="0" fontId="26" fillId="0" borderId="26" xfId="0" applyFont="1" applyBorder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26" fillId="0" borderId="10" xfId="0" applyFont="1" applyBorder="1" applyAlignment="1">
      <alignment horizontal="center" vertical="center"/>
    </xf>
    <xf numFmtId="0" fontId="25" fillId="0" borderId="26" xfId="0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46" fillId="26" borderId="0" xfId="0" applyFont="1" applyFill="1" applyAlignment="1">
      <alignment horizontal="right"/>
    </xf>
    <xf numFmtId="49" fontId="46" fillId="26" borderId="0" xfId="0" applyNumberFormat="1" applyFont="1" applyFill="1" applyBorder="1" applyAlignment="1">
      <alignment horizontal="left"/>
    </xf>
    <xf numFmtId="0" fontId="48" fillId="28" borderId="26" xfId="0" applyFont="1" applyFill="1" applyBorder="1" applyAlignment="1">
      <alignment horizontal="center"/>
    </xf>
    <xf numFmtId="173" fontId="26" fillId="0" borderId="10" xfId="0" applyNumberFormat="1" applyFont="1" applyBorder="1" applyAlignment="1">
      <alignment horizontal="center" vertical="top"/>
    </xf>
    <xf numFmtId="0" fontId="25" fillId="0" borderId="26" xfId="0" applyFont="1" applyBorder="1" applyAlignment="1">
      <alignment horizontal="center"/>
    </xf>
    <xf numFmtId="0" fontId="21" fillId="0" borderId="26" xfId="0" applyFont="1" applyBorder="1" applyAlignment="1">
      <alignment horizontal="left"/>
    </xf>
    <xf numFmtId="0" fontId="41" fillId="0" borderId="10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/>
    </xf>
    <xf numFmtId="49" fontId="25" fillId="0" borderId="26" xfId="0" applyNumberFormat="1" applyFont="1" applyFill="1" applyBorder="1" applyAlignment="1">
      <alignment horizontal="left"/>
    </xf>
    <xf numFmtId="0" fontId="25" fillId="0" borderId="0" xfId="0" applyFont="1" applyFill="1" applyAlignment="1">
      <alignment horizontal="center"/>
    </xf>
    <xf numFmtId="0" fontId="22" fillId="0" borderId="39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40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25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/>
    </xf>
    <xf numFmtId="49" fontId="51" fillId="0" borderId="10" xfId="28" applyNumberFormat="1" applyFont="1" applyBorder="1" applyAlignment="1" applyProtection="1">
      <alignment horizontal="center" vertical="top" wrapText="1"/>
    </xf>
    <xf numFmtId="49" fontId="24" fillId="0" borderId="10" xfId="0" applyNumberFormat="1" applyFont="1" applyBorder="1" applyAlignment="1">
      <alignment horizontal="center" vertical="top" wrapText="1"/>
    </xf>
    <xf numFmtId="49" fontId="22" fillId="24" borderId="11" xfId="0" applyNumberFormat="1" applyFont="1" applyFill="1" applyBorder="1" applyAlignment="1">
      <alignment horizontal="left" vertical="top" wrapText="1"/>
    </xf>
    <xf numFmtId="49" fontId="22" fillId="24" borderId="12" xfId="0" applyNumberFormat="1" applyFont="1" applyFill="1" applyBorder="1" applyAlignment="1">
      <alignment horizontal="left" vertical="top" wrapText="1"/>
    </xf>
    <xf numFmtId="49" fontId="22" fillId="24" borderId="33" xfId="0" applyNumberFormat="1" applyFont="1" applyFill="1" applyBorder="1" applyAlignment="1">
      <alignment horizontal="left" vertical="top" wrapText="1"/>
    </xf>
    <xf numFmtId="0" fontId="22" fillId="24" borderId="24" xfId="0" applyFont="1" applyFill="1" applyBorder="1" applyAlignment="1">
      <alignment horizontal="center" vertical="top"/>
    </xf>
    <xf numFmtId="0" fontId="22" fillId="24" borderId="25" xfId="0" applyFont="1" applyFill="1" applyBorder="1" applyAlignment="1">
      <alignment horizontal="center" vertical="top"/>
    </xf>
    <xf numFmtId="49" fontId="22" fillId="24" borderId="25" xfId="0" applyNumberFormat="1" applyFont="1" applyFill="1" applyBorder="1" applyAlignment="1">
      <alignment horizontal="center" vertical="top" wrapText="1"/>
    </xf>
    <xf numFmtId="49" fontId="22" fillId="24" borderId="32" xfId="0" applyNumberFormat="1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/>
    </xf>
    <xf numFmtId="0" fontId="40" fillId="0" borderId="26" xfId="0" applyFont="1" applyFill="1" applyBorder="1" applyAlignment="1">
      <alignment horizontal="right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center" vertical="center" wrapText="1"/>
    </xf>
    <xf numFmtId="0" fontId="88" fillId="0" borderId="12" xfId="0" applyFont="1" applyFill="1" applyBorder="1" applyAlignment="1">
      <alignment horizontal="center" vertical="center" wrapText="1"/>
    </xf>
    <xf numFmtId="0" fontId="88" fillId="0" borderId="33" xfId="0" applyFont="1" applyFill="1" applyBorder="1" applyAlignment="1">
      <alignment horizontal="center" vertical="center" wrapText="1"/>
    </xf>
    <xf numFmtId="0" fontId="40" fillId="0" borderId="26" xfId="0" applyFont="1" applyFill="1" applyBorder="1" applyAlignment="1">
      <alignment horizontal="right" vertical="center"/>
    </xf>
    <xf numFmtId="0" fontId="40" fillId="0" borderId="0" xfId="0" applyFont="1" applyFill="1" applyAlignment="1">
      <alignment horizontal="center"/>
    </xf>
    <xf numFmtId="167" fontId="89" fillId="0" borderId="11" xfId="0" applyNumberFormat="1" applyFont="1" applyFill="1" applyBorder="1" applyAlignment="1">
      <alignment horizontal="center" vertical="center"/>
    </xf>
    <xf numFmtId="167" fontId="89" fillId="0" borderId="33" xfId="0" applyNumberFormat="1" applyFont="1" applyFill="1" applyBorder="1" applyAlignment="1">
      <alignment horizontal="center" vertical="center"/>
    </xf>
    <xf numFmtId="0" fontId="88" fillId="0" borderId="11" xfId="0" applyFont="1" applyFill="1" applyBorder="1" applyAlignment="1">
      <alignment horizontal="left" vertical="center" wrapText="1" indent="1"/>
    </xf>
    <xf numFmtId="0" fontId="88" fillId="0" borderId="12" xfId="0" applyFont="1" applyFill="1" applyBorder="1" applyAlignment="1">
      <alignment horizontal="left" vertical="center" wrapText="1" indent="1"/>
    </xf>
    <xf numFmtId="0" fontId="88" fillId="0" borderId="33" xfId="0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center" wrapText="1"/>
    </xf>
    <xf numFmtId="0" fontId="35" fillId="0" borderId="0" xfId="0" applyFont="1" applyAlignment="1">
      <alignment horizontal="right" vertical="center"/>
    </xf>
    <xf numFmtId="0" fontId="24" fillId="0" borderId="0" xfId="0" applyFont="1" applyFill="1" applyBorder="1" applyAlignment="1">
      <alignment horizontal="left" vertical="top" indent="9"/>
    </xf>
    <xf numFmtId="0" fontId="27" fillId="0" borderId="24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168" fontId="27" fillId="0" borderId="24" xfId="0" applyNumberFormat="1" applyFont="1" applyBorder="1" applyAlignment="1">
      <alignment horizontal="center" vertical="center"/>
    </xf>
    <xf numFmtId="168" fontId="27" fillId="0" borderId="25" xfId="0" applyNumberFormat="1" applyFont="1" applyBorder="1" applyAlignment="1">
      <alignment horizontal="center" vertical="center"/>
    </xf>
    <xf numFmtId="168" fontId="27" fillId="0" borderId="32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168" fontId="22" fillId="0" borderId="24" xfId="0" applyNumberFormat="1" applyFont="1" applyBorder="1" applyAlignment="1">
      <alignment horizontal="center" vertical="center"/>
    </xf>
    <xf numFmtId="168" fontId="22" fillId="0" borderId="25" xfId="0" applyNumberFormat="1" applyFont="1" applyBorder="1" applyAlignment="1">
      <alignment horizontal="center" vertical="center"/>
    </xf>
    <xf numFmtId="168" fontId="22" fillId="0" borderId="32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right"/>
    </xf>
    <xf numFmtId="0" fontId="22" fillId="0" borderId="3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/>
    </xf>
    <xf numFmtId="0" fontId="22" fillId="0" borderId="32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5" fillId="0" borderId="0" xfId="0" applyNumberFormat="1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67" fillId="0" borderId="0" xfId="0" applyFont="1" applyFill="1" applyBorder="1" applyAlignment="1">
      <alignment horizontal="center" wrapText="1"/>
    </xf>
    <xf numFmtId="0" fontId="23" fillId="0" borderId="10" xfId="0" applyNumberFormat="1" applyFont="1" applyBorder="1" applyAlignment="1">
      <alignment horizontal="center" vertical="top" wrapText="1"/>
    </xf>
    <xf numFmtId="0" fontId="24" fillId="0" borderId="0" xfId="0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wrapText="1"/>
    </xf>
    <xf numFmtId="0" fontId="36" fillId="0" borderId="0" xfId="0" applyFont="1" applyFill="1" applyBorder="1" applyAlignment="1">
      <alignment horizontal="left" wrapText="1"/>
    </xf>
    <xf numFmtId="0" fontId="33" fillId="0" borderId="10" xfId="0" applyNumberFormat="1" applyFont="1" applyFill="1" applyBorder="1" applyAlignment="1">
      <alignment horizontal="center" vertical="center" wrapText="1"/>
    </xf>
    <xf numFmtId="166" fontId="85" fillId="0" borderId="10" xfId="0" applyNumberFormat="1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center" vertical="center" wrapText="1"/>
    </xf>
    <xf numFmtId="166" fontId="80" fillId="0" borderId="10" xfId="0" applyNumberFormat="1" applyFont="1" applyFill="1" applyBorder="1" applyAlignment="1">
      <alignment horizontal="left" vertical="center" wrapText="1"/>
    </xf>
    <xf numFmtId="166" fontId="80" fillId="0" borderId="14" xfId="0" applyNumberFormat="1" applyFont="1" applyFill="1" applyBorder="1" applyAlignment="1">
      <alignment horizontal="left" vertical="center" wrapText="1"/>
    </xf>
    <xf numFmtId="166" fontId="80" fillId="0" borderId="15" xfId="0" applyNumberFormat="1" applyFont="1" applyFill="1" applyBorder="1" applyAlignment="1">
      <alignment horizontal="left" vertical="center" wrapText="1"/>
    </xf>
    <xf numFmtId="166" fontId="80" fillId="0" borderId="24" xfId="0" applyNumberFormat="1" applyFont="1" applyFill="1" applyBorder="1" applyAlignment="1">
      <alignment horizontal="center" vertical="center" wrapText="1"/>
    </xf>
    <xf numFmtId="166" fontId="80" fillId="0" borderId="32" xfId="0" applyNumberFormat="1" applyFont="1" applyFill="1" applyBorder="1" applyAlignment="1">
      <alignment horizontal="center" vertical="center" wrapText="1"/>
    </xf>
    <xf numFmtId="166" fontId="80" fillId="0" borderId="25" xfId="0" applyNumberFormat="1" applyFont="1" applyFill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top"/>
    </xf>
    <xf numFmtId="0" fontId="33" fillId="0" borderId="16" xfId="0" applyFont="1" applyBorder="1" applyAlignment="1">
      <alignment horizontal="center" vertical="center" textRotation="90" wrapText="1"/>
    </xf>
    <xf numFmtId="0" fontId="33" fillId="0" borderId="35" xfId="0" applyFont="1" applyBorder="1" applyAlignment="1">
      <alignment horizontal="center" vertical="center" textRotation="90" wrapText="1"/>
    </xf>
    <xf numFmtId="0" fontId="33" fillId="0" borderId="3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49" fontId="33" fillId="0" borderId="35" xfId="0" applyNumberFormat="1" applyFont="1" applyFill="1" applyBorder="1" applyAlignment="1">
      <alignment horizontal="center" vertical="center" wrapText="1"/>
    </xf>
    <xf numFmtId="49" fontId="33" fillId="0" borderId="36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49" fontId="33" fillId="0" borderId="48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166" fontId="33" fillId="0" borderId="38" xfId="0" applyNumberFormat="1" applyFont="1" applyFill="1" applyBorder="1" applyAlignment="1">
      <alignment horizontal="left" vertical="center" wrapText="1"/>
    </xf>
    <xf numFmtId="166" fontId="33" fillId="0" borderId="0" xfId="0" applyNumberFormat="1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left" vertical="top" wrapText="1"/>
    </xf>
    <xf numFmtId="0" fontId="70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right"/>
    </xf>
    <xf numFmtId="166" fontId="33" fillId="0" borderId="13" xfId="0" applyNumberFormat="1" applyFont="1" applyFill="1" applyBorder="1" applyAlignment="1">
      <alignment horizontal="left" vertical="center" wrapText="1"/>
    </xf>
    <xf numFmtId="166" fontId="33" fillId="0" borderId="19" xfId="0" applyNumberFormat="1" applyFont="1" applyFill="1" applyBorder="1" applyAlignment="1">
      <alignment horizontal="left" vertical="center" wrapText="1"/>
    </xf>
    <xf numFmtId="166" fontId="33" fillId="0" borderId="21" xfId="0" applyNumberFormat="1" applyFont="1" applyFill="1" applyBorder="1" applyAlignment="1">
      <alignment horizontal="left" vertical="center" wrapText="1"/>
    </xf>
    <xf numFmtId="166" fontId="33" fillId="0" borderId="23" xfId="0" applyNumberFormat="1" applyFont="1" applyFill="1" applyBorder="1" applyAlignment="1">
      <alignment horizontal="left" vertical="center" wrapText="1"/>
    </xf>
    <xf numFmtId="166" fontId="80" fillId="0" borderId="45" xfId="0" applyNumberFormat="1" applyFont="1" applyFill="1" applyBorder="1" applyAlignment="1">
      <alignment horizontal="left" vertical="center" wrapText="1"/>
    </xf>
    <xf numFmtId="166" fontId="80" fillId="0" borderId="37" xfId="0" applyNumberFormat="1" applyFont="1" applyFill="1" applyBorder="1" applyAlignment="1">
      <alignment horizontal="left" vertical="center" wrapText="1"/>
    </xf>
    <xf numFmtId="166" fontId="33" fillId="0" borderId="41" xfId="0" applyNumberFormat="1" applyFont="1" applyFill="1" applyBorder="1" applyAlignment="1">
      <alignment horizontal="left" vertical="center" wrapText="1"/>
    </xf>
    <xf numFmtId="166" fontId="33" fillId="0" borderId="17" xfId="0" applyNumberFormat="1" applyFont="1" applyFill="1" applyBorder="1" applyAlignment="1">
      <alignment horizontal="left" vertical="center" wrapText="1"/>
    </xf>
    <xf numFmtId="166" fontId="33" fillId="0" borderId="20" xfId="0" applyNumberFormat="1" applyFont="1" applyFill="1" applyBorder="1" applyAlignment="1">
      <alignment horizontal="left" vertical="center" wrapText="1"/>
    </xf>
    <xf numFmtId="166" fontId="80" fillId="0" borderId="35" xfId="0" applyNumberFormat="1" applyFont="1" applyFill="1" applyBorder="1" applyAlignment="1">
      <alignment horizontal="left" vertical="center" wrapText="1"/>
    </xf>
    <xf numFmtId="166" fontId="80" fillId="0" borderId="13" xfId="0" applyNumberFormat="1" applyFont="1" applyFill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center" vertical="center"/>
    </xf>
    <xf numFmtId="0" fontId="26" fillId="0" borderId="10" xfId="0" applyNumberFormat="1" applyFont="1" applyBorder="1" applyAlignment="1">
      <alignment horizontal="center" vertical="center" wrapText="1"/>
    </xf>
    <xf numFmtId="49" fontId="8" fillId="0" borderId="11" xfId="28" applyNumberFormat="1" applyBorder="1" applyAlignment="1" applyProtection="1">
      <alignment horizontal="center" vertical="center" wrapText="1"/>
    </xf>
    <xf numFmtId="49" fontId="28" fillId="0" borderId="12" xfId="28" applyNumberFormat="1" applyFont="1" applyBorder="1" applyAlignment="1" applyProtection="1">
      <alignment horizontal="center" vertical="center" wrapText="1"/>
    </xf>
    <xf numFmtId="49" fontId="28" fillId="0" borderId="33" xfId="28" applyNumberFormat="1" applyFont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/>
    </xf>
    <xf numFmtId="0" fontId="26" fillId="0" borderId="24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center" vertical="center" wrapText="1"/>
    </xf>
    <xf numFmtId="0" fontId="63" fillId="0" borderId="0" xfId="0" applyFont="1" applyFill="1" applyBorder="1" applyAlignment="1">
      <alignment horizontal="center"/>
    </xf>
    <xf numFmtId="0" fontId="98" fillId="0" borderId="28" xfId="0" applyFont="1" applyBorder="1" applyAlignment="1">
      <alignment horizontal="left" wrapText="1"/>
    </xf>
    <xf numFmtId="0" fontId="70" fillId="0" borderId="0" xfId="0" applyFont="1" applyAlignment="1">
      <alignment horizontal="center" wrapText="1"/>
    </xf>
    <xf numFmtId="0" fontId="70" fillId="0" borderId="0" xfId="0" applyFont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top" wrapText="1"/>
    </xf>
    <xf numFmtId="0" fontId="63" fillId="0" borderId="0" xfId="38" applyNumberFormat="1" applyFont="1" applyBorder="1" applyAlignment="1">
      <alignment horizontal="center" vertical="top" wrapText="1"/>
    </xf>
    <xf numFmtId="0" fontId="63" fillId="0" borderId="0" xfId="38" applyNumberFormat="1" applyFont="1" applyBorder="1" applyAlignment="1">
      <alignment horizontal="center" vertical="top"/>
    </xf>
    <xf numFmtId="0" fontId="63" fillId="0" borderId="23" xfId="38" applyNumberFormat="1" applyFont="1" applyBorder="1" applyAlignment="1">
      <alignment horizontal="center" vertical="top"/>
    </xf>
    <xf numFmtId="0" fontId="33" fillId="0" borderId="0" xfId="38" applyNumberFormat="1" applyFont="1" applyFill="1" applyBorder="1" applyAlignment="1">
      <alignment horizontal="center" vertical="top"/>
    </xf>
    <xf numFmtId="0" fontId="63" fillId="0" borderId="23" xfId="38" applyNumberFormat="1" applyFont="1" applyBorder="1" applyAlignment="1">
      <alignment horizontal="right" vertical="top"/>
    </xf>
    <xf numFmtId="0" fontId="33" fillId="0" borderId="35" xfId="38" applyNumberFormat="1" applyFont="1" applyBorder="1" applyAlignment="1">
      <alignment horizontal="center" vertical="top"/>
    </xf>
    <xf numFmtId="0" fontId="33" fillId="0" borderId="14" xfId="38" applyNumberFormat="1" applyFont="1" applyBorder="1" applyAlignment="1">
      <alignment horizontal="center" vertical="top"/>
    </xf>
    <xf numFmtId="0" fontId="33" fillId="0" borderId="20" xfId="38" applyNumberFormat="1" applyFont="1" applyBorder="1" applyAlignment="1">
      <alignment horizontal="center" vertical="top"/>
    </xf>
    <xf numFmtId="0" fontId="33" fillId="0" borderId="35" xfId="38" applyNumberFormat="1" applyFont="1" applyBorder="1" applyAlignment="1">
      <alignment horizontal="center" vertical="top" wrapText="1"/>
    </xf>
    <xf numFmtId="0" fontId="33" fillId="0" borderId="14" xfId="38" applyNumberFormat="1" applyFont="1" applyBorder="1" applyAlignment="1">
      <alignment horizontal="center" vertical="top" wrapText="1"/>
    </xf>
    <xf numFmtId="0" fontId="33" fillId="0" borderId="20" xfId="38" applyNumberFormat="1" applyFont="1" applyBorder="1" applyAlignment="1">
      <alignment horizontal="center" vertical="top" wrapText="1"/>
    </xf>
    <xf numFmtId="0" fontId="33" fillId="0" borderId="19" xfId="38" applyNumberFormat="1" applyFont="1" applyBorder="1" applyAlignment="1">
      <alignment horizontal="center" vertical="top"/>
    </xf>
    <xf numFmtId="0" fontId="33" fillId="0" borderId="36" xfId="38" applyNumberFormat="1" applyFont="1" applyBorder="1" applyAlignment="1">
      <alignment horizontal="center" vertical="top"/>
    </xf>
    <xf numFmtId="0" fontId="33" fillId="0" borderId="22" xfId="38" applyNumberFormat="1" applyFont="1" applyBorder="1" applyAlignment="1">
      <alignment horizontal="center" vertical="top"/>
    </xf>
    <xf numFmtId="0" fontId="33" fillId="0" borderId="35" xfId="38" applyNumberFormat="1" applyFont="1" applyBorder="1" applyAlignment="1">
      <alignment horizontal="center" vertical="top" textRotation="90" wrapText="1"/>
    </xf>
    <xf numFmtId="0" fontId="33" fillId="0" borderId="14" xfId="38" applyNumberFormat="1" applyFont="1" applyBorder="1" applyAlignment="1">
      <alignment horizontal="center" vertical="top" textRotation="90" wrapText="1"/>
    </xf>
    <xf numFmtId="0" fontId="33" fillId="0" borderId="20" xfId="38" applyNumberFormat="1" applyFont="1" applyBorder="1" applyAlignment="1">
      <alignment horizontal="center" vertical="top" textRotation="90" wrapText="1"/>
    </xf>
    <xf numFmtId="0" fontId="33" fillId="0" borderId="48" xfId="38" applyNumberFormat="1" applyFont="1" applyBorder="1" applyAlignment="1">
      <alignment horizontal="center" vertical="top" wrapText="1"/>
    </xf>
    <xf numFmtId="0" fontId="33" fillId="0" borderId="68" xfId="38" applyNumberFormat="1" applyFont="1" applyBorder="1" applyAlignment="1">
      <alignment horizontal="center" vertical="top" wrapText="1"/>
    </xf>
    <xf numFmtId="0" fontId="33" fillId="0" borderId="18" xfId="38" applyNumberFormat="1" applyFont="1" applyBorder="1" applyAlignment="1">
      <alignment horizontal="center" vertical="top" wrapText="1"/>
    </xf>
    <xf numFmtId="0" fontId="33" fillId="0" borderId="21" xfId="38" applyNumberFormat="1" applyFont="1" applyBorder="1" applyAlignment="1">
      <alignment horizontal="center" vertical="top" wrapText="1"/>
    </xf>
    <xf numFmtId="0" fontId="33" fillId="0" borderId="19" xfId="38" applyNumberFormat="1" applyFont="1" applyBorder="1" applyAlignment="1">
      <alignment horizontal="center" vertical="top" wrapText="1"/>
    </xf>
    <xf numFmtId="0" fontId="33" fillId="0" borderId="22" xfId="38" applyNumberFormat="1" applyFont="1" applyBorder="1" applyAlignment="1">
      <alignment horizontal="center" vertical="top" wrapText="1"/>
    </xf>
    <xf numFmtId="0" fontId="33" fillId="0" borderId="13" xfId="38" applyNumberFormat="1" applyFont="1" applyBorder="1" applyAlignment="1">
      <alignment horizontal="center" vertical="top"/>
    </xf>
    <xf numFmtId="0" fontId="33" fillId="0" borderId="13" xfId="38" applyNumberFormat="1" applyFont="1" applyBorder="1" applyAlignment="1">
      <alignment horizontal="center" vertical="top" wrapText="1"/>
    </xf>
    <xf numFmtId="0" fontId="33" fillId="0" borderId="13" xfId="38" applyNumberFormat="1" applyFont="1" applyBorder="1" applyAlignment="1">
      <alignment horizontal="center" vertical="top" textRotation="90" wrapText="1"/>
    </xf>
    <xf numFmtId="0" fontId="63" fillId="0" borderId="23" xfId="38" applyNumberFormat="1" applyFont="1" applyBorder="1" applyAlignment="1">
      <alignment horizontal="right" vertical="center"/>
    </xf>
    <xf numFmtId="0" fontId="33" fillId="0" borderId="13" xfId="38" applyNumberFormat="1" applyFont="1" applyBorder="1" applyAlignment="1">
      <alignment horizontal="center" vertical="center"/>
    </xf>
    <xf numFmtId="0" fontId="33" fillId="0" borderId="13" xfId="38" applyNumberFormat="1" applyFont="1" applyBorder="1" applyAlignment="1">
      <alignment horizontal="center" vertical="center" wrapText="1"/>
    </xf>
    <xf numFmtId="0" fontId="33" fillId="0" borderId="13" xfId="38" applyNumberFormat="1" applyFont="1" applyBorder="1" applyAlignment="1">
      <alignment horizontal="center" vertical="center" textRotation="90" wrapText="1"/>
    </xf>
    <xf numFmtId="0" fontId="63" fillId="0" borderId="0" xfId="38" applyNumberFormat="1" applyFont="1" applyBorder="1" applyAlignment="1">
      <alignment horizontal="center" wrapText="1"/>
    </xf>
    <xf numFmtId="0" fontId="63" fillId="0" borderId="0" xfId="38" applyNumberFormat="1" applyFont="1" applyBorder="1" applyAlignment="1">
      <alignment horizontal="center"/>
    </xf>
    <xf numFmtId="0" fontId="63" fillId="0" borderId="23" xfId="38" applyNumberFormat="1" applyFont="1" applyBorder="1" applyAlignment="1">
      <alignment horizontal="center"/>
    </xf>
    <xf numFmtId="0" fontId="33" fillId="0" borderId="35" xfId="38" applyNumberFormat="1" applyFont="1" applyBorder="1" applyAlignment="1">
      <alignment horizontal="center" vertical="center" textRotation="90" wrapText="1"/>
    </xf>
    <xf numFmtId="0" fontId="33" fillId="0" borderId="35" xfId="38" applyNumberFormat="1" applyFont="1" applyBorder="1" applyAlignment="1">
      <alignment horizontal="center" vertical="center"/>
    </xf>
    <xf numFmtId="0" fontId="33" fillId="0" borderId="35" xfId="38" applyNumberFormat="1" applyFont="1" applyBorder="1" applyAlignment="1">
      <alignment horizontal="center" vertical="center" wrapText="1"/>
    </xf>
    <xf numFmtId="0" fontId="50" fillId="0" borderId="0" xfId="38" applyNumberFormat="1" applyFont="1" applyFill="1" applyBorder="1" applyAlignment="1">
      <alignment horizontal="center" vertical="top"/>
    </xf>
    <xf numFmtId="170" fontId="33" fillId="0" borderId="10" xfId="48" applyNumberFormat="1" applyFont="1" applyBorder="1" applyAlignment="1">
      <alignment horizontal="center" vertical="center" wrapText="1"/>
    </xf>
    <xf numFmtId="2" fontId="33" fillId="0" borderId="11" xfId="38" applyNumberFormat="1" applyFont="1" applyFill="1" applyBorder="1" applyAlignment="1">
      <alignment horizontal="center" vertical="center"/>
    </xf>
    <xf numFmtId="170" fontId="33" fillId="0" borderId="11" xfId="50" applyNumberFormat="1" applyFont="1" applyFill="1" applyBorder="1" applyAlignment="1">
      <alignment horizontal="center" vertical="center"/>
    </xf>
    <xf numFmtId="0" fontId="33" fillId="0" borderId="11" xfId="38" applyNumberFormat="1" applyFont="1" applyFill="1" applyBorder="1" applyAlignment="1">
      <alignment horizontal="center" vertical="center" wrapText="1"/>
    </xf>
    <xf numFmtId="168" fontId="33" fillId="0" borderId="10" xfId="38" applyNumberFormat="1" applyFont="1" applyBorder="1" applyAlignment="1">
      <alignment horizontal="center" vertical="center"/>
    </xf>
    <xf numFmtId="49" fontId="33" fillId="0" borderId="10" xfId="38" applyNumberFormat="1" applyFont="1" applyFill="1" applyBorder="1" applyAlignment="1">
      <alignment horizontal="center" vertical="center" wrapText="1"/>
    </xf>
    <xf numFmtId="17" fontId="33" fillId="0" borderId="13" xfId="38" applyNumberFormat="1" applyFont="1" applyFill="1" applyBorder="1" applyAlignment="1">
      <alignment horizontal="center" vertical="center"/>
    </xf>
    <xf numFmtId="17" fontId="33" fillId="0" borderId="19" xfId="38" applyNumberFormat="1" applyFont="1" applyFill="1" applyBorder="1" applyAlignment="1">
      <alignment horizontal="center" vertical="center"/>
    </xf>
    <xf numFmtId="0" fontId="64" fillId="0" borderId="0" xfId="38" applyNumberFormat="1" applyFont="1" applyFill="1" applyBorder="1" applyAlignment="1">
      <alignment horizontal="right"/>
    </xf>
    <xf numFmtId="0" fontId="33" fillId="0" borderId="13" xfId="38" applyNumberFormat="1" applyFont="1" applyBorder="1" applyAlignment="1">
      <alignment horizontal="right" vertical="center" textRotation="90"/>
    </xf>
    <xf numFmtId="49" fontId="33" fillId="0" borderId="35" xfId="38" applyNumberFormat="1" applyFont="1" applyBorder="1" applyAlignment="1">
      <alignment horizontal="right" vertical="top"/>
    </xf>
    <xf numFmtId="49" fontId="65" fillId="0" borderId="10" xfId="38" applyNumberFormat="1" applyFont="1" applyBorder="1" applyAlignment="1">
      <alignment horizontal="right" vertical="center"/>
    </xf>
    <xf numFmtId="0" fontId="33" fillId="0" borderId="10" xfId="38" applyNumberFormat="1" applyFont="1" applyBorder="1" applyAlignment="1">
      <alignment horizontal="right"/>
    </xf>
    <xf numFmtId="49" fontId="33" fillId="0" borderId="13" xfId="38" applyNumberFormat="1" applyFont="1" applyBorder="1" applyAlignment="1">
      <alignment horizontal="right" vertical="top"/>
    </xf>
    <xf numFmtId="49" fontId="65" fillId="0" borderId="24" xfId="38" applyNumberFormat="1" applyFont="1" applyBorder="1" applyAlignment="1">
      <alignment horizontal="right" vertical="center"/>
    </xf>
    <xf numFmtId="0" fontId="33" fillId="0" borderId="24" xfId="38" applyNumberFormat="1" applyFont="1" applyBorder="1" applyAlignment="1">
      <alignment horizontal="right" vertical="center"/>
    </xf>
    <xf numFmtId="0" fontId="33" fillId="0" borderId="0" xfId="38" applyNumberFormat="1" applyFont="1" applyFill="1" applyBorder="1" applyAlignment="1">
      <alignment horizontal="right"/>
    </xf>
    <xf numFmtId="0" fontId="33" fillId="0" borderId="35" xfId="38" applyNumberFormat="1" applyFont="1" applyBorder="1" applyAlignment="1">
      <alignment horizontal="right" vertical="center" textRotation="90"/>
    </xf>
    <xf numFmtId="49" fontId="33" fillId="0" borderId="10" xfId="38" applyNumberFormat="1" applyFont="1" applyBorder="1" applyAlignment="1">
      <alignment horizontal="right" vertical="top"/>
    </xf>
    <xf numFmtId="2" fontId="65" fillId="0" borderId="10" xfId="0" applyNumberFormat="1" applyFont="1" applyBorder="1" applyAlignment="1">
      <alignment horizontal="right" vertical="center"/>
    </xf>
    <xf numFmtId="2" fontId="65" fillId="0" borderId="0" xfId="0" applyNumberFormat="1" applyFont="1" applyBorder="1" applyAlignment="1">
      <alignment horizontal="right" vertical="center"/>
    </xf>
    <xf numFmtId="0" fontId="50" fillId="0" borderId="0" xfId="38" applyNumberFormat="1" applyFont="1" applyFill="1" applyBorder="1" applyAlignment="1">
      <alignment horizontal="right"/>
    </xf>
    <xf numFmtId="49" fontId="33" fillId="0" borderId="10" xfId="38" applyNumberFormat="1" applyFont="1" applyBorder="1" applyAlignment="1">
      <alignment horizontal="right" vertical="center"/>
    </xf>
    <xf numFmtId="49" fontId="33" fillId="0" borderId="13" xfId="38" applyNumberFormat="1" applyFont="1" applyBorder="1" applyAlignment="1">
      <alignment horizontal="right" vertical="center"/>
    </xf>
    <xf numFmtId="2" fontId="33" fillId="0" borderId="10" xfId="0" applyNumberFormat="1" applyFont="1" applyBorder="1" applyAlignment="1">
      <alignment horizontal="right" vertical="center"/>
    </xf>
    <xf numFmtId="0" fontId="33" fillId="0" borderId="19" xfId="38" applyNumberFormat="1" applyFont="1" applyBorder="1" applyAlignment="1">
      <alignment horizontal="right" vertical="center" textRotation="90"/>
    </xf>
    <xf numFmtId="49" fontId="33" fillId="0" borderId="10" xfId="0" applyNumberFormat="1" applyFont="1" applyBorder="1" applyAlignment="1">
      <alignment horizontal="right" vertical="center"/>
    </xf>
    <xf numFmtId="49" fontId="33" fillId="0" borderId="11" xfId="38" applyNumberFormat="1" applyFont="1" applyBorder="1" applyAlignment="1">
      <alignment horizontal="right" vertical="center"/>
    </xf>
    <xf numFmtId="49" fontId="65" fillId="0" borderId="10" xfId="38" applyNumberFormat="1" applyFont="1" applyBorder="1" applyAlignment="1">
      <alignment horizontal="right" vertical="top"/>
    </xf>
    <xf numFmtId="0" fontId="33" fillId="0" borderId="10" xfId="38" applyNumberFormat="1" applyFont="1" applyBorder="1" applyAlignment="1">
      <alignment horizontal="right" vertical="top"/>
    </xf>
    <xf numFmtId="0" fontId="33" fillId="0" borderId="10" xfId="0" applyFont="1" applyBorder="1" applyAlignment="1">
      <alignment horizontal="right" vertical="top"/>
    </xf>
    <xf numFmtId="0" fontId="33" fillId="0" borderId="0" xfId="38" applyNumberFormat="1" applyFont="1" applyBorder="1" applyAlignment="1">
      <alignment horizontal="right" vertical="top"/>
    </xf>
    <xf numFmtId="0" fontId="33" fillId="0" borderId="0" xfId="38" applyNumberFormat="1" applyFont="1" applyFill="1" applyBorder="1" applyAlignment="1">
      <alignment horizontal="right" vertical="top"/>
    </xf>
    <xf numFmtId="0" fontId="33" fillId="0" borderId="35" xfId="38" applyNumberFormat="1" applyFont="1" applyBorder="1" applyAlignment="1">
      <alignment horizontal="right" vertical="top" textRotation="90"/>
    </xf>
    <xf numFmtId="0" fontId="33" fillId="0" borderId="14" xfId="38" applyNumberFormat="1" applyFont="1" applyBorder="1" applyAlignment="1">
      <alignment horizontal="right" vertical="top" textRotation="90"/>
    </xf>
    <xf numFmtId="0" fontId="33" fillId="0" borderId="20" xfId="38" applyNumberFormat="1" applyFont="1" applyBorder="1" applyAlignment="1">
      <alignment horizontal="right" vertical="top" textRotation="90"/>
    </xf>
    <xf numFmtId="0" fontId="33" fillId="0" borderId="13" xfId="38" applyNumberFormat="1" applyFont="1" applyBorder="1" applyAlignment="1">
      <alignment horizontal="right" vertical="top" textRotation="90"/>
    </xf>
    <xf numFmtId="0" fontId="65" fillId="0" borderId="0" xfId="0" applyFont="1" applyBorder="1" applyAlignment="1">
      <alignment horizontal="right" vertical="top"/>
    </xf>
    <xf numFmtId="0" fontId="65" fillId="0" borderId="27" xfId="0" applyFont="1" applyBorder="1" applyAlignment="1">
      <alignment horizontal="right" vertical="top"/>
    </xf>
    <xf numFmtId="0" fontId="33" fillId="0" borderId="10" xfId="38" applyNumberFormat="1" applyFont="1" applyFill="1" applyBorder="1" applyAlignment="1">
      <alignment horizontal="right" vertical="top"/>
    </xf>
    <xf numFmtId="0" fontId="33" fillId="0" borderId="10" xfId="38" applyNumberFormat="1" applyFont="1" applyBorder="1" applyAlignment="1">
      <alignment horizontal="right" vertical="center"/>
    </xf>
    <xf numFmtId="0" fontId="33" fillId="0" borderId="24" xfId="0" applyFont="1" applyBorder="1" applyAlignment="1">
      <alignment horizontal="right" vertical="center"/>
    </xf>
    <xf numFmtId="49" fontId="33" fillId="0" borderId="10" xfId="38" applyNumberFormat="1" applyFont="1" applyFill="1" applyBorder="1" applyAlignment="1">
      <alignment horizontal="right" vertical="center"/>
    </xf>
    <xf numFmtId="0" fontId="113" fillId="30" borderId="10" xfId="54" applyNumberFormat="1" applyFont="1" applyFill="1" applyBorder="1" applyAlignment="1">
      <alignment horizontal="center" vertical="center"/>
    </xf>
    <xf numFmtId="2" fontId="113" fillId="30" borderId="10" xfId="54" applyNumberFormat="1" applyFont="1" applyFill="1" applyBorder="1" applyAlignment="1">
      <alignment horizontal="center" vertical="top"/>
    </xf>
    <xf numFmtId="0" fontId="33" fillId="0" borderId="10" xfId="38" applyNumberFormat="1" applyFont="1" applyBorder="1" applyAlignment="1">
      <alignment horizontal="left" wrapText="1"/>
    </xf>
    <xf numFmtId="0" fontId="113" fillId="30" borderId="10" xfId="54" applyNumberFormat="1" applyFont="1" applyFill="1" applyBorder="1" applyAlignment="1">
      <alignment horizontal="left" vertical="top" wrapText="1"/>
    </xf>
  </cellXfs>
  <cellStyles count="5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3" xfId="38"/>
    <cellStyle name="Обычный 4" xfId="39"/>
    <cellStyle name="Обычный_Лист1" xfId="52"/>
    <cellStyle name="Обычный_Прил.10_2019-закуп товаров" xfId="47"/>
    <cellStyle name="Обычный_Прил.10_2020-закуп товаров" xfId="49"/>
    <cellStyle name="Обычный_Прил.10_2022-закуп товаров" xfId="50"/>
    <cellStyle name="Обычный_Прил.10_2023-закуп товаров" xfId="51"/>
    <cellStyle name="Обычный_Прил.10_2024-закуп товаров" xfId="53"/>
    <cellStyle name="Обычный_Прил.10_закуп товаров" xfId="54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Финансовый" xfId="48" builtinId="3"/>
    <cellStyle name="Финансовый 2" xfId="45"/>
    <cellStyle name="Хороший" xfId="46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stankomash.konar.ru/raskrytie-informacii/" TargetMode="External"/><Relationship Id="rId3" Type="http://schemas.openxmlformats.org/officeDocument/2006/relationships/hyperlink" Target="https://stankomash.konar.ru/raskrytie-informacii/" TargetMode="External"/><Relationship Id="rId7" Type="http://schemas.openxmlformats.org/officeDocument/2006/relationships/hyperlink" Target="https://stankomash.konar.ru/raskrytie-informacii/" TargetMode="External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Relationship Id="rId6" Type="http://schemas.openxmlformats.org/officeDocument/2006/relationships/hyperlink" Target="https://stankomash.konar.ru/raskrytie-informacii/" TargetMode="External"/><Relationship Id="rId5" Type="http://schemas.openxmlformats.org/officeDocument/2006/relationships/hyperlink" Target="https://stankomash.konar.ru/raskrytie-informacii/" TargetMode="External"/><Relationship Id="rId10" Type="http://schemas.openxmlformats.org/officeDocument/2006/relationships/printerSettings" Target="../printerSettings/printerSettings15.bin"/><Relationship Id="rId4" Type="http://schemas.openxmlformats.org/officeDocument/2006/relationships/hyperlink" Target="https://stankomash.konar.ru/raskrytie-informacii/" TargetMode="External"/><Relationship Id="rId9" Type="http://schemas.openxmlformats.org/officeDocument/2006/relationships/hyperlink" Target="https://stankomash.konar.ru/raskrytie-informacii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komash.konar.ru/raskrytie-informacii/" TargetMode="External"/><Relationship Id="rId2" Type="http://schemas.openxmlformats.org/officeDocument/2006/relationships/hyperlink" Target="https://stankomash.konar.ru/raskrytie-informacii/" TargetMode="External"/><Relationship Id="rId1" Type="http://schemas.openxmlformats.org/officeDocument/2006/relationships/hyperlink" Target="https://stankomash.konar.ru/raskrytie-informacii/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tabSelected="1" view="pageBreakPreview" zoomScale="90" zoomScaleNormal="90" zoomScaleSheetLayoutView="90" workbookViewId="0">
      <selection activeCell="A6" sqref="A6"/>
    </sheetView>
  </sheetViews>
  <sheetFormatPr defaultRowHeight="14.25" x14ac:dyDescent="0.2"/>
  <cols>
    <col min="1" max="1" width="94.85546875" style="524" customWidth="1"/>
    <col min="2" max="2" width="11.42578125" style="526" customWidth="1"/>
    <col min="3" max="3" width="2.140625" style="524" customWidth="1"/>
    <col min="4" max="4" width="24.5703125" style="524" hidden="1" customWidth="1"/>
    <col min="5" max="5" width="81" style="525" hidden="1" customWidth="1"/>
    <col min="6" max="6" width="20.42578125" style="543" customWidth="1"/>
    <col min="7" max="16384" width="9.140625" style="524"/>
  </cols>
  <sheetData>
    <row r="1" spans="1:6" ht="18" x14ac:dyDescent="0.25">
      <c r="A1" s="486" t="s">
        <v>13</v>
      </c>
      <c r="B1" s="523"/>
    </row>
    <row r="3" spans="1:6" ht="18" x14ac:dyDescent="0.25">
      <c r="A3" s="527" t="s">
        <v>408</v>
      </c>
      <c r="B3" s="528" t="s">
        <v>519</v>
      </c>
      <c r="F3" s="544" t="s">
        <v>630</v>
      </c>
    </row>
    <row r="4" spans="1:6" ht="15" thickBot="1" x14ac:dyDescent="0.25"/>
    <row r="5" spans="1:6" ht="35.25" customHeight="1" thickBot="1" x14ac:dyDescent="0.25">
      <c r="A5" s="529" t="s">
        <v>683</v>
      </c>
      <c r="B5" s="530" t="s">
        <v>327</v>
      </c>
      <c r="D5" s="531" t="s">
        <v>471</v>
      </c>
      <c r="E5" s="532" t="s">
        <v>470</v>
      </c>
      <c r="F5" s="543" t="s">
        <v>666</v>
      </c>
    </row>
    <row r="6" spans="1:6" ht="38.25" customHeight="1" thickBot="1" x14ac:dyDescent="0.25">
      <c r="A6" s="529" t="s">
        <v>684</v>
      </c>
      <c r="B6" s="533" t="s">
        <v>468</v>
      </c>
      <c r="D6" s="531" t="s">
        <v>471</v>
      </c>
      <c r="E6" s="532" t="s">
        <v>470</v>
      </c>
      <c r="F6" s="543" t="s">
        <v>667</v>
      </c>
    </row>
    <row r="7" spans="1:6" ht="54" customHeight="1" thickBot="1" x14ac:dyDescent="0.25">
      <c r="A7" s="529" t="s">
        <v>691</v>
      </c>
      <c r="B7" s="425" t="s">
        <v>332</v>
      </c>
      <c r="D7" s="531" t="s">
        <v>471</v>
      </c>
      <c r="E7" s="532" t="s">
        <v>479</v>
      </c>
      <c r="F7" s="543" t="s">
        <v>669</v>
      </c>
    </row>
    <row r="8" spans="1:6" ht="56.25" customHeight="1" thickBot="1" x14ac:dyDescent="0.25">
      <c r="A8" s="534" t="s">
        <v>692</v>
      </c>
      <c r="B8" s="425" t="s">
        <v>332</v>
      </c>
      <c r="D8" s="531" t="s">
        <v>471</v>
      </c>
      <c r="E8" s="532" t="s">
        <v>479</v>
      </c>
      <c r="F8" s="543" t="s">
        <v>668</v>
      </c>
    </row>
    <row r="9" spans="1:6" ht="48.75" customHeight="1" thickBot="1" x14ac:dyDescent="0.25">
      <c r="A9" s="529" t="s">
        <v>693</v>
      </c>
      <c r="B9" s="426" t="s">
        <v>327</v>
      </c>
      <c r="D9" s="531" t="s">
        <v>471</v>
      </c>
      <c r="E9" s="532" t="s">
        <v>479</v>
      </c>
      <c r="F9" s="543" t="s">
        <v>670</v>
      </c>
    </row>
    <row r="10" spans="1:6" ht="52.5" customHeight="1" thickBot="1" x14ac:dyDescent="0.25">
      <c r="A10" s="529" t="s">
        <v>694</v>
      </c>
      <c r="B10" s="426" t="s">
        <v>327</v>
      </c>
      <c r="D10" s="531" t="s">
        <v>471</v>
      </c>
      <c r="E10" s="532" t="s">
        <v>479</v>
      </c>
      <c r="F10" s="543" t="s">
        <v>671</v>
      </c>
    </row>
    <row r="11" spans="1:6" ht="57" thickBot="1" x14ac:dyDescent="0.25">
      <c r="A11" s="529" t="s">
        <v>685</v>
      </c>
      <c r="B11" s="530" t="s">
        <v>327</v>
      </c>
      <c r="D11" s="531" t="s">
        <v>473</v>
      </c>
      <c r="E11" s="532" t="s">
        <v>472</v>
      </c>
      <c r="F11" s="543" t="s">
        <v>672</v>
      </c>
    </row>
    <row r="12" spans="1:6" ht="58.5" thickBot="1" x14ac:dyDescent="0.25">
      <c r="A12" s="535" t="s">
        <v>695</v>
      </c>
      <c r="B12" s="530" t="s">
        <v>327</v>
      </c>
      <c r="D12" s="536" t="s">
        <v>474</v>
      </c>
      <c r="E12" s="532" t="s">
        <v>480</v>
      </c>
      <c r="F12" s="543" t="s">
        <v>674</v>
      </c>
    </row>
    <row r="13" spans="1:6" ht="51" customHeight="1" thickBot="1" x14ac:dyDescent="0.25">
      <c r="A13" s="529" t="s">
        <v>696</v>
      </c>
      <c r="B13" s="530" t="s">
        <v>327</v>
      </c>
      <c r="D13" s="536" t="s">
        <v>474</v>
      </c>
      <c r="E13" s="532" t="s">
        <v>481</v>
      </c>
      <c r="F13" s="543" t="s">
        <v>673</v>
      </c>
    </row>
    <row r="14" spans="1:6" ht="48.75" customHeight="1" thickBot="1" x14ac:dyDescent="0.25">
      <c r="A14" s="529" t="s">
        <v>697</v>
      </c>
      <c r="B14" s="530" t="s">
        <v>327</v>
      </c>
      <c r="D14" s="536" t="s">
        <v>474</v>
      </c>
      <c r="E14" s="537" t="s">
        <v>475</v>
      </c>
      <c r="F14" s="543" t="s">
        <v>682</v>
      </c>
    </row>
    <row r="15" spans="1:6" ht="33.75" customHeight="1" thickBot="1" x14ac:dyDescent="0.25">
      <c r="A15" s="529" t="s">
        <v>686</v>
      </c>
      <c r="B15" s="530" t="s">
        <v>327</v>
      </c>
      <c r="D15" s="536" t="s">
        <v>474</v>
      </c>
      <c r="E15" s="537" t="s">
        <v>469</v>
      </c>
      <c r="F15" s="543" t="s">
        <v>681</v>
      </c>
    </row>
    <row r="16" spans="1:6" ht="37.5" customHeight="1" thickBot="1" x14ac:dyDescent="0.25">
      <c r="A16" s="529" t="s">
        <v>687</v>
      </c>
      <c r="B16" s="530" t="s">
        <v>327</v>
      </c>
      <c r="D16" s="536" t="s">
        <v>474</v>
      </c>
      <c r="E16" s="537" t="s">
        <v>469</v>
      </c>
      <c r="F16" s="543" t="s">
        <v>680</v>
      </c>
    </row>
    <row r="17" spans="1:10" ht="34.5" customHeight="1" thickBot="1" x14ac:dyDescent="0.25">
      <c r="A17" s="529" t="s">
        <v>688</v>
      </c>
      <c r="B17" s="530" t="s">
        <v>327</v>
      </c>
      <c r="D17" s="531" t="s">
        <v>471</v>
      </c>
      <c r="E17" s="537" t="s">
        <v>476</v>
      </c>
      <c r="F17" s="543" t="s">
        <v>679</v>
      </c>
    </row>
    <row r="18" spans="1:10" ht="44.25" thickBot="1" x14ac:dyDescent="0.25">
      <c r="A18" s="529" t="s">
        <v>689</v>
      </c>
      <c r="B18" s="530" t="s">
        <v>327</v>
      </c>
      <c r="D18" s="531" t="s">
        <v>471</v>
      </c>
      <c r="E18" s="537" t="s">
        <v>476</v>
      </c>
      <c r="F18" s="543" t="s">
        <v>678</v>
      </c>
    </row>
    <row r="19" spans="1:10" ht="51" customHeight="1" thickBot="1" x14ac:dyDescent="0.25">
      <c r="A19" s="529" t="s">
        <v>690</v>
      </c>
      <c r="B19" s="530" t="s">
        <v>327</v>
      </c>
      <c r="D19" s="536" t="s">
        <v>474</v>
      </c>
      <c r="E19" s="537" t="s">
        <v>477</v>
      </c>
      <c r="F19" s="543" t="s">
        <v>677</v>
      </c>
    </row>
    <row r="20" spans="1:10" ht="64.5" customHeight="1" thickBot="1" x14ac:dyDescent="0.25">
      <c r="A20" s="529" t="s">
        <v>698</v>
      </c>
      <c r="B20" s="426" t="s">
        <v>327</v>
      </c>
      <c r="D20" s="536" t="s">
        <v>474</v>
      </c>
      <c r="E20" s="532" t="s">
        <v>478</v>
      </c>
      <c r="F20" s="543" t="s">
        <v>676</v>
      </c>
    </row>
    <row r="21" spans="1:10" ht="35.25" customHeight="1" thickBot="1" x14ac:dyDescent="0.25">
      <c r="A21" s="529" t="s">
        <v>699</v>
      </c>
      <c r="B21" s="426" t="s">
        <v>327</v>
      </c>
      <c r="D21" s="536" t="s">
        <v>474</v>
      </c>
      <c r="E21" s="536" t="s">
        <v>469</v>
      </c>
      <c r="F21" s="543" t="s">
        <v>675</v>
      </c>
    </row>
    <row r="22" spans="1:10" x14ac:dyDescent="0.2">
      <c r="A22" s="538"/>
      <c r="B22" s="539"/>
    </row>
    <row r="23" spans="1:10" x14ac:dyDescent="0.2">
      <c r="A23" s="538"/>
      <c r="B23" s="539"/>
    </row>
    <row r="24" spans="1:10" x14ac:dyDescent="0.2">
      <c r="A24" s="538"/>
      <c r="B24" s="539"/>
    </row>
    <row r="25" spans="1:10" x14ac:dyDescent="0.2">
      <c r="A25" s="538"/>
      <c r="B25" s="539"/>
    </row>
    <row r="26" spans="1:10" x14ac:dyDescent="0.2">
      <c r="A26" s="538"/>
      <c r="B26" s="539"/>
    </row>
    <row r="28" spans="1:10" ht="15.75" x14ac:dyDescent="0.2">
      <c r="A28" s="540"/>
      <c r="B28" s="541"/>
      <c r="C28" s="540"/>
      <c r="D28" s="540"/>
      <c r="E28" s="542"/>
      <c r="F28" s="540"/>
      <c r="G28" s="540"/>
      <c r="H28" s="540"/>
      <c r="I28" s="540"/>
      <c r="J28" s="540"/>
    </row>
    <row r="29" spans="1:10" ht="15.75" x14ac:dyDescent="0.2">
      <c r="A29" s="551"/>
      <c r="B29" s="551"/>
      <c r="C29" s="551"/>
      <c r="D29" s="551"/>
      <c r="E29" s="551"/>
      <c r="F29" s="551"/>
      <c r="G29" s="551"/>
      <c r="H29" s="551"/>
      <c r="I29" s="551"/>
      <c r="J29" s="551"/>
    </row>
  </sheetData>
  <mergeCells count="1">
    <mergeCell ref="A29:J29"/>
  </mergeCells>
  <hyperlinks>
    <hyperlink ref="B17" location="'Прил.7_ф-2_Условия'!R1C1" display="открыть&gt;&gt;"/>
    <hyperlink ref="B16" location="'Прил.6_ф-2_Заявки'!R1C1" display="открыть&gt;&gt;"/>
    <hyperlink ref="B15" location="'Прил.5_ф-2_Реализ.заявок'!R1C1" display="открыть&gt;&gt;"/>
    <hyperlink ref="B5" location="'Прил.1_ф-3_Тарифы'!R1C1" display="открыть&gt;&gt;"/>
    <hyperlink ref="B14" location="'Прил.4_ф-7_Налич.возм.групп'!R1C1" display="открыть&gt;&gt;"/>
    <hyperlink ref="B13" location="'Прил.4_ф-6_ФАКТ налич.возм'!R1C1" display="открыть&gt;&gt;"/>
    <hyperlink ref="B12" location="'Прил.4_ф-6_ПЛАН налич.возм'!R1C1" display="открыть&gt;&gt;"/>
    <hyperlink ref="B19" location="'Прил.8_ф-2_Порядок вып меропр.'!R1C1" display="открыть&gt;&gt;"/>
    <hyperlink ref="B8" location="'Прил.2_ф-6_ФАКТ_ОПФ-ХД'!Область_печати" display="открыть &gt;&gt;"/>
    <hyperlink ref="B20" location="'Прил.9_ф-2 Инвест.пр.'!Область_печати" display="открыть&gt;&gt;"/>
    <hyperlink ref="B18" location="'Прил.7_ф-3_Инф-я об усл '!R1C1" display="открыть&gt;&gt;"/>
    <hyperlink ref="B6" location="'Прил.1_ф-4_Спец.надб.'!R1C1" display="Открыть &gt;&gt;"/>
    <hyperlink ref="B21" location="'Прил.10_закуп товаров'!Область_печати" display="открыть&gt;&gt;"/>
    <hyperlink ref="B7" location="'Прил.2_ф-6_ПЛАН_ОПФ-ХД'!Область_печати" display="открыть &gt;&gt;"/>
    <hyperlink ref="B11" location="'Прил.3_ф-3_ПНК'!R1C1" display="открыть&gt;&gt;"/>
    <hyperlink ref="B9" location="'Прил.2_ф-7_ПЛАН-объемы'!Область_печати" display="открыть&gt;&gt;"/>
    <hyperlink ref="B10" location="'Прил.2_ф-7_ФАКТ_объемы'!Область_печати" display="открыть&gt;&gt;"/>
  </hyperlinks>
  <pageMargins left="0.51181102362204722" right="0.11811023622047245" top="0.74803149606299213" bottom="0.35433070866141736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0"/>
  <sheetViews>
    <sheetView view="pageBreakPreview" topLeftCell="A364" zoomScale="70" zoomScaleNormal="80" zoomScaleSheetLayoutView="70" workbookViewId="0">
      <selection activeCell="A390" sqref="A390:XFD390"/>
    </sheetView>
  </sheetViews>
  <sheetFormatPr defaultRowHeight="18.75" x14ac:dyDescent="0.3"/>
  <cols>
    <col min="1" max="1" width="5.42578125" style="45" customWidth="1"/>
    <col min="2" max="2" width="26.42578125" style="45" customWidth="1"/>
    <col min="3" max="3" width="27.85546875" style="393" customWidth="1"/>
    <col min="4" max="4" width="30.140625" style="393" customWidth="1"/>
    <col min="5" max="5" width="18.85546875" style="393" customWidth="1"/>
    <col min="6" max="6" width="29.85546875" style="394" customWidth="1"/>
    <col min="7" max="7" width="27.85546875" style="394" customWidth="1"/>
    <col min="8" max="8" width="28.42578125" style="394" customWidth="1"/>
    <col min="9" max="9" width="3.85546875" customWidth="1"/>
  </cols>
  <sheetData>
    <row r="1" spans="1:13" x14ac:dyDescent="0.3">
      <c r="H1" s="416" t="s">
        <v>120</v>
      </c>
    </row>
    <row r="2" spans="1:13" x14ac:dyDescent="0.3">
      <c r="H2" s="417" t="s">
        <v>409</v>
      </c>
    </row>
    <row r="3" spans="1:13" ht="12.75" customHeight="1" x14ac:dyDescent="0.3">
      <c r="H3" s="418" t="s">
        <v>148</v>
      </c>
    </row>
    <row r="5" spans="1:13" ht="20.25" x14ac:dyDescent="0.3">
      <c r="A5" s="690" t="s">
        <v>288</v>
      </c>
      <c r="B5" s="690"/>
      <c r="C5" s="690"/>
      <c r="D5" s="690"/>
      <c r="E5" s="690"/>
      <c r="F5" s="690"/>
      <c r="G5" s="690"/>
      <c r="H5" s="690"/>
    </row>
    <row r="6" spans="1:13" ht="20.25" x14ac:dyDescent="0.3">
      <c r="A6" s="75"/>
      <c r="B6" s="75"/>
      <c r="C6" s="395"/>
      <c r="D6" s="396" t="s">
        <v>289</v>
      </c>
      <c r="E6" s="397" t="s">
        <v>151</v>
      </c>
      <c r="F6" s="398"/>
      <c r="G6" s="398"/>
      <c r="H6" s="398"/>
    </row>
    <row r="7" spans="1:13" x14ac:dyDescent="0.3">
      <c r="A7" s="69"/>
      <c r="B7" s="69"/>
      <c r="C7" s="399"/>
      <c r="D7" s="399"/>
      <c r="E7" s="400" t="s">
        <v>11</v>
      </c>
      <c r="F7" s="398"/>
      <c r="G7" s="398"/>
      <c r="H7" s="398"/>
    </row>
    <row r="8" spans="1:13" x14ac:dyDescent="0.3">
      <c r="A8" s="69"/>
      <c r="B8" s="69"/>
      <c r="C8" s="399"/>
      <c r="D8" s="399"/>
      <c r="E8" s="402" t="s">
        <v>153</v>
      </c>
      <c r="F8" s="398"/>
      <c r="G8" s="398"/>
      <c r="H8" s="398"/>
    </row>
    <row r="9" spans="1:13" x14ac:dyDescent="0.3">
      <c r="A9" s="69"/>
      <c r="B9" s="69"/>
      <c r="C9" s="399"/>
      <c r="D9" s="402"/>
      <c r="E9" s="401"/>
      <c r="F9" s="398"/>
      <c r="G9" s="398"/>
      <c r="H9" s="398"/>
    </row>
    <row r="10" spans="1:13" ht="23.25" customHeight="1" x14ac:dyDescent="0.3">
      <c r="A10" s="69"/>
      <c r="B10" s="69"/>
      <c r="C10" s="399"/>
      <c r="D10" s="403" t="s">
        <v>303</v>
      </c>
      <c r="E10" s="404" t="s">
        <v>301</v>
      </c>
      <c r="F10" s="405" t="s">
        <v>520</v>
      </c>
      <c r="G10" s="398"/>
      <c r="H10" s="398"/>
    </row>
    <row r="11" spans="1:13" x14ac:dyDescent="0.3">
      <c r="B11" s="71"/>
      <c r="D11" s="406"/>
      <c r="E11" s="406"/>
      <c r="F11" s="405"/>
      <c r="G11" s="405"/>
      <c r="I11" s="71"/>
      <c r="J11" s="71"/>
      <c r="K11" s="72"/>
      <c r="L11" s="72"/>
      <c r="M11" s="72"/>
    </row>
    <row r="12" spans="1:13" s="74" customFormat="1" ht="43.5" customHeight="1" x14ac:dyDescent="0.2">
      <c r="A12" s="689" t="s">
        <v>524</v>
      </c>
      <c r="B12" s="689"/>
      <c r="C12" s="689"/>
      <c r="D12" s="689"/>
      <c r="E12" s="689"/>
      <c r="F12" s="689"/>
      <c r="G12" s="689"/>
      <c r="H12" s="689"/>
    </row>
    <row r="13" spans="1:13" ht="75.75" customHeight="1" x14ac:dyDescent="0.2">
      <c r="A13" s="46" t="s">
        <v>142</v>
      </c>
      <c r="B13" s="46" t="s">
        <v>291</v>
      </c>
      <c r="C13" s="407" t="s">
        <v>292</v>
      </c>
      <c r="D13" s="407" t="s">
        <v>143</v>
      </c>
      <c r="E13" s="407" t="s">
        <v>296</v>
      </c>
      <c r="F13" s="408" t="s">
        <v>295</v>
      </c>
      <c r="G13" s="408" t="s">
        <v>340</v>
      </c>
      <c r="H13" s="408" t="s">
        <v>294</v>
      </c>
    </row>
    <row r="14" spans="1:13" s="236" customFormat="1" ht="12.75" x14ac:dyDescent="0.2">
      <c r="A14" s="421"/>
      <c r="B14" s="421">
        <v>1</v>
      </c>
      <c r="C14" s="422">
        <v>2</v>
      </c>
      <c r="D14" s="422">
        <v>3</v>
      </c>
      <c r="E14" s="422">
        <v>4</v>
      </c>
      <c r="F14" s="422">
        <v>5</v>
      </c>
      <c r="G14" s="422">
        <v>6</v>
      </c>
      <c r="H14" s="422">
        <v>7</v>
      </c>
    </row>
    <row r="15" spans="1:13" s="45" customFormat="1" ht="23.25" customHeight="1" x14ac:dyDescent="0.25">
      <c r="A15" s="47">
        <v>1</v>
      </c>
      <c r="B15" s="680" t="s">
        <v>101</v>
      </c>
      <c r="C15" s="409" t="s">
        <v>144</v>
      </c>
      <c r="D15" s="409" t="s">
        <v>144</v>
      </c>
      <c r="E15" s="409" t="s">
        <v>293</v>
      </c>
      <c r="F15" s="410">
        <v>0.85</v>
      </c>
      <c r="G15" s="410">
        <v>0.70179599999999998</v>
      </c>
      <c r="H15" s="410">
        <f>F15-G15</f>
        <v>0.148204</v>
      </c>
    </row>
    <row r="16" spans="1:13" s="45" customFormat="1" ht="23.25" customHeight="1" x14ac:dyDescent="0.25">
      <c r="A16" s="47">
        <v>2</v>
      </c>
      <c r="B16" s="681"/>
      <c r="C16" s="409" t="s">
        <v>145</v>
      </c>
      <c r="D16" s="409" t="s">
        <v>145</v>
      </c>
      <c r="E16" s="409" t="s">
        <v>293</v>
      </c>
      <c r="F16" s="410">
        <v>0.6</v>
      </c>
      <c r="G16" s="410">
        <v>0.37260900000000002</v>
      </c>
      <c r="H16" s="410">
        <f t="shared" ref="H16:H31" si="0">F16-G16</f>
        <v>0.22739099999999995</v>
      </c>
    </row>
    <row r="17" spans="1:21" ht="23.25" customHeight="1" x14ac:dyDescent="0.2">
      <c r="A17" s="47">
        <v>3</v>
      </c>
      <c r="B17" s="681"/>
      <c r="C17" s="409" t="s">
        <v>150</v>
      </c>
      <c r="D17" s="409" t="str">
        <f>C17</f>
        <v>ООО "КРУГ"</v>
      </c>
      <c r="E17" s="409" t="s">
        <v>293</v>
      </c>
      <c r="F17" s="410">
        <f>'Прил.4_ф-6_ПЛАН налич.возм'!F17</f>
        <v>0.09</v>
      </c>
      <c r="G17" s="410">
        <v>3.5591999999999999E-2</v>
      </c>
      <c r="H17" s="410">
        <f t="shared" si="0"/>
        <v>5.4407999999999998E-2</v>
      </c>
    </row>
    <row r="18" spans="1:21" ht="23.25" customHeight="1" x14ac:dyDescent="0.2">
      <c r="A18" s="47">
        <v>4</v>
      </c>
      <c r="B18" s="681"/>
      <c r="C18" s="409" t="s">
        <v>149</v>
      </c>
      <c r="D18" s="409" t="str">
        <f t="shared" ref="D18:D31" si="1">C18</f>
        <v>ИП Первухин Л.В.</v>
      </c>
      <c r="E18" s="409" t="s">
        <v>293</v>
      </c>
      <c r="F18" s="410">
        <f>'Прил.4_ф-6_ПЛАН налич.возм'!F18</f>
        <v>1.4E-2</v>
      </c>
      <c r="G18" s="410">
        <v>1.5424E-2</v>
      </c>
      <c r="H18" s="410">
        <f t="shared" si="0"/>
        <v>-1.4239999999999999E-3</v>
      </c>
    </row>
    <row r="19" spans="1:21" ht="23.25" customHeight="1" x14ac:dyDescent="0.2">
      <c r="A19" s="47">
        <v>5</v>
      </c>
      <c r="B19" s="681"/>
      <c r="C19" s="409" t="s">
        <v>146</v>
      </c>
      <c r="D19" s="409" t="str">
        <f t="shared" si="1"/>
        <v>АО "ТНН"</v>
      </c>
      <c r="E19" s="409" t="s">
        <v>293</v>
      </c>
      <c r="F19" s="410">
        <f>'Прил.4_ф-6_ПЛАН налич.возм'!F19</f>
        <v>0.1</v>
      </c>
      <c r="G19" s="410">
        <v>6.8084000000000006E-2</v>
      </c>
      <c r="H19" s="691">
        <f t="shared" si="0"/>
        <v>3.1916E-2</v>
      </c>
    </row>
    <row r="20" spans="1:21" ht="23.25" customHeight="1" x14ac:dyDescent="0.2">
      <c r="A20" s="47">
        <v>6</v>
      </c>
      <c r="B20" s="681"/>
      <c r="C20" s="409" t="s">
        <v>146</v>
      </c>
      <c r="D20" s="409" t="str">
        <f t="shared" ref="D20" si="2">C20</f>
        <v>АО "ТНН"</v>
      </c>
      <c r="E20" s="409" t="s">
        <v>293</v>
      </c>
      <c r="F20" s="410">
        <f>'Прил.4_ф-6_ПЛАН налич.возм'!F20</f>
        <v>2.5000000000000001E-2</v>
      </c>
      <c r="G20" s="410"/>
      <c r="H20" s="692"/>
    </row>
    <row r="21" spans="1:21" ht="23.25" customHeight="1" x14ac:dyDescent="0.2">
      <c r="A21" s="47">
        <v>7</v>
      </c>
      <c r="B21" s="681"/>
      <c r="C21" s="409" t="s">
        <v>147</v>
      </c>
      <c r="D21" s="409" t="str">
        <f t="shared" si="1"/>
        <v>АО "РЭД"</v>
      </c>
      <c r="E21" s="409" t="s">
        <v>293</v>
      </c>
      <c r="F21" s="410">
        <f>'Прил.4_ф-6_ПЛАН налич.возм'!F21</f>
        <v>0.25</v>
      </c>
      <c r="G21" s="410">
        <v>0.12876699999999999</v>
      </c>
      <c r="H21" s="410">
        <f t="shared" si="0"/>
        <v>0.12123300000000001</v>
      </c>
    </row>
    <row r="22" spans="1:21" ht="23.25" customHeight="1" x14ac:dyDescent="0.2">
      <c r="A22" s="47">
        <v>8</v>
      </c>
      <c r="B22" s="681"/>
      <c r="C22" s="409" t="s">
        <v>334</v>
      </c>
      <c r="D22" s="409" t="str">
        <f t="shared" si="1"/>
        <v>ООО "РАМА"</v>
      </c>
      <c r="E22" s="409" t="s">
        <v>293</v>
      </c>
      <c r="F22" s="410">
        <f>'Прил.4_ф-6_ПЛАН налич.возм'!F22</f>
        <v>3.0200000000000001E-2</v>
      </c>
      <c r="G22" s="410">
        <v>1.5205E-2</v>
      </c>
      <c r="H22" s="410">
        <f t="shared" si="0"/>
        <v>1.4995000000000001E-2</v>
      </c>
    </row>
    <row r="23" spans="1:21" ht="23.25" customHeight="1" x14ac:dyDescent="0.2">
      <c r="A23" s="47">
        <v>9</v>
      </c>
      <c r="B23" s="681"/>
      <c r="C23" s="409" t="s">
        <v>383</v>
      </c>
      <c r="D23" s="409" t="str">
        <f t="shared" si="1"/>
        <v>ООО "Промсырье"</v>
      </c>
      <c r="E23" s="409" t="s">
        <v>293</v>
      </c>
      <c r="F23" s="410">
        <f>'Прил.4_ф-6_ПЛАН налич.возм'!F23</f>
        <v>0.01</v>
      </c>
      <c r="G23" s="410">
        <v>1.665E-3</v>
      </c>
      <c r="H23" s="410">
        <f t="shared" si="0"/>
        <v>8.3350000000000004E-3</v>
      </c>
    </row>
    <row r="24" spans="1:21" ht="23.25" customHeight="1" x14ac:dyDescent="0.2">
      <c r="A24" s="47">
        <v>10</v>
      </c>
      <c r="B24" s="681"/>
      <c r="C24" s="409" t="s">
        <v>486</v>
      </c>
      <c r="D24" s="409" t="str">
        <f>C24</f>
        <v>ООО "ЧМСК"</v>
      </c>
      <c r="E24" s="409" t="s">
        <v>293</v>
      </c>
      <c r="F24" s="410">
        <f>'Прил.4_ф-6_ПЛАН налич.возм'!F24</f>
        <v>0</v>
      </c>
      <c r="G24" s="410">
        <v>8.4200000000000004E-3</v>
      </c>
      <c r="H24" s="410">
        <f t="shared" si="0"/>
        <v>-8.4200000000000004E-3</v>
      </c>
      <c r="J24" s="368"/>
      <c r="K24" s="369"/>
      <c r="L24" s="370"/>
      <c r="M24" s="371"/>
      <c r="N24" s="372"/>
      <c r="O24" s="373"/>
      <c r="P24" s="374"/>
      <c r="Q24" s="375"/>
      <c r="R24" s="376"/>
      <c r="S24" s="377"/>
      <c r="T24" s="378"/>
      <c r="U24" s="379"/>
    </row>
    <row r="25" spans="1:21" ht="23.25" customHeight="1" x14ac:dyDescent="0.2">
      <c r="A25" s="478">
        <v>11</v>
      </c>
      <c r="B25" s="681"/>
      <c r="C25" s="409" t="s">
        <v>538</v>
      </c>
      <c r="D25" s="409"/>
      <c r="E25" s="409"/>
      <c r="F25" s="410"/>
      <c r="G25" s="410"/>
      <c r="H25" s="410"/>
      <c r="J25" s="368"/>
      <c r="K25" s="369"/>
      <c r="L25" s="370"/>
      <c r="M25" s="371"/>
      <c r="N25" s="372"/>
      <c r="O25" s="373"/>
      <c r="P25" s="374"/>
      <c r="Q25" s="375"/>
      <c r="R25" s="376"/>
      <c r="S25" s="377"/>
      <c r="T25" s="378"/>
      <c r="U25" s="379"/>
    </row>
    <row r="26" spans="1:21" ht="23.25" customHeight="1" x14ac:dyDescent="0.2">
      <c r="A26" s="683">
        <v>12</v>
      </c>
      <c r="B26" s="681"/>
      <c r="C26" s="686" t="s">
        <v>397</v>
      </c>
      <c r="D26" s="409" t="s">
        <v>496</v>
      </c>
      <c r="E26" s="409" t="s">
        <v>293</v>
      </c>
      <c r="F26" s="410">
        <f>'Прил.4_ф-6_ПЛАН налич.возм'!F26</f>
        <v>0</v>
      </c>
      <c r="G26" s="410">
        <v>2.6641000000000001E-2</v>
      </c>
      <c r="H26" s="410">
        <f t="shared" si="0"/>
        <v>-2.6641000000000001E-2</v>
      </c>
    </row>
    <row r="27" spans="1:21" ht="23.25" customHeight="1" x14ac:dyDescent="0.2">
      <c r="A27" s="684"/>
      <c r="B27" s="681"/>
      <c r="C27" s="687"/>
      <c r="D27" s="409" t="s">
        <v>495</v>
      </c>
      <c r="E27" s="409" t="s">
        <v>293</v>
      </c>
      <c r="F27" s="410">
        <f>'Прил.4_ф-6_ПЛАН налич.возм'!F27</f>
        <v>0</v>
      </c>
      <c r="G27" s="410">
        <v>0.234011</v>
      </c>
      <c r="H27" s="410">
        <f t="shared" si="0"/>
        <v>-0.234011</v>
      </c>
    </row>
    <row r="28" spans="1:21" ht="23.25" customHeight="1" x14ac:dyDescent="0.2">
      <c r="A28" s="685"/>
      <c r="B28" s="681"/>
      <c r="C28" s="688"/>
      <c r="D28" s="409" t="s">
        <v>497</v>
      </c>
      <c r="E28" s="409" t="s">
        <v>293</v>
      </c>
      <c r="F28" s="410">
        <f>'Прил.4_ф-6_ПЛАН налич.возм'!F28</f>
        <v>0</v>
      </c>
      <c r="G28" s="410">
        <v>4.7948999999999999E-2</v>
      </c>
      <c r="H28" s="410">
        <f t="shared" si="0"/>
        <v>-4.7948999999999999E-2</v>
      </c>
    </row>
    <row r="29" spans="1:21" ht="30.75" customHeight="1" x14ac:dyDescent="0.2">
      <c r="A29" s="479">
        <v>13</v>
      </c>
      <c r="B29" s="681"/>
      <c r="C29" s="409" t="s">
        <v>498</v>
      </c>
      <c r="D29" s="409" t="s">
        <v>498</v>
      </c>
      <c r="E29" s="409" t="s">
        <v>293</v>
      </c>
      <c r="F29" s="410">
        <f>'Прил.4_ф-6_ПЛАН налич.возм'!F29</f>
        <v>0</v>
      </c>
      <c r="G29" s="410">
        <v>0</v>
      </c>
      <c r="H29" s="410">
        <f t="shared" si="0"/>
        <v>0</v>
      </c>
    </row>
    <row r="30" spans="1:21" ht="30.75" customHeight="1" x14ac:dyDescent="0.2">
      <c r="A30" s="47">
        <v>14</v>
      </c>
      <c r="B30" s="681"/>
      <c r="C30" s="409" t="s">
        <v>154</v>
      </c>
      <c r="D30" s="409" t="str">
        <f t="shared" si="1"/>
        <v>ООО "Лизард"</v>
      </c>
      <c r="E30" s="409" t="s">
        <v>293</v>
      </c>
      <c r="F30" s="410">
        <f>'Прил.4_ф-6_ПЛАН налич.возм'!F30</f>
        <v>0</v>
      </c>
      <c r="G30" s="410">
        <v>0</v>
      </c>
      <c r="H30" s="410">
        <f t="shared" si="0"/>
        <v>0</v>
      </c>
    </row>
    <row r="31" spans="1:21" ht="53.25" customHeight="1" x14ac:dyDescent="0.2">
      <c r="A31" s="47">
        <v>15</v>
      </c>
      <c r="B31" s="682"/>
      <c r="C31" s="409" t="s">
        <v>155</v>
      </c>
      <c r="D31" s="409" t="str">
        <f t="shared" si="1"/>
        <v>ООО "Научно-производственный центр гидроавтоматики"</v>
      </c>
      <c r="E31" s="409" t="s">
        <v>293</v>
      </c>
      <c r="F31" s="410">
        <f>'Прил.4_ф-6_ПЛАН налич.возм'!F31</f>
        <v>0</v>
      </c>
      <c r="G31" s="410">
        <v>0</v>
      </c>
      <c r="H31" s="410">
        <f t="shared" si="0"/>
        <v>0</v>
      </c>
    </row>
    <row r="32" spans="1:21" x14ac:dyDescent="0.25">
      <c r="A32" s="250"/>
      <c r="B32" s="250" t="s">
        <v>415</v>
      </c>
      <c r="C32" s="412"/>
      <c r="D32" s="412"/>
      <c r="E32" s="412"/>
      <c r="F32" s="410">
        <f>SUM(F15:F31)</f>
        <v>1.9692000000000001</v>
      </c>
      <c r="G32" s="491">
        <f>SUM(G15:G31)</f>
        <v>1.6561630000000003</v>
      </c>
      <c r="H32" s="410">
        <f>SUM(H15:H31)</f>
        <v>0.28803699999999999</v>
      </c>
    </row>
    <row r="33" spans="1:13" x14ac:dyDescent="0.3">
      <c r="H33" s="416" t="s">
        <v>120</v>
      </c>
    </row>
    <row r="34" spans="1:13" x14ac:dyDescent="0.3">
      <c r="H34" s="417" t="s">
        <v>409</v>
      </c>
    </row>
    <row r="35" spans="1:13" ht="12.75" customHeight="1" x14ac:dyDescent="0.3">
      <c r="H35" s="418" t="s">
        <v>148</v>
      </c>
    </row>
    <row r="37" spans="1:13" ht="20.25" x14ac:dyDescent="0.3">
      <c r="A37" s="690" t="s">
        <v>288</v>
      </c>
      <c r="B37" s="690"/>
      <c r="C37" s="690"/>
      <c r="D37" s="690"/>
      <c r="E37" s="690"/>
      <c r="F37" s="690"/>
      <c r="G37" s="690"/>
      <c r="H37" s="690"/>
    </row>
    <row r="38" spans="1:13" ht="20.25" x14ac:dyDescent="0.3">
      <c r="A38" s="75"/>
      <c r="B38" s="75"/>
      <c r="C38" s="395"/>
      <c r="D38" s="396" t="s">
        <v>289</v>
      </c>
      <c r="E38" s="397" t="s">
        <v>151</v>
      </c>
      <c r="F38" s="398"/>
      <c r="G38" s="398"/>
      <c r="H38" s="398"/>
    </row>
    <row r="39" spans="1:13" x14ac:dyDescent="0.3">
      <c r="A39" s="69"/>
      <c r="B39" s="69"/>
      <c r="C39" s="399"/>
      <c r="D39" s="399"/>
      <c r="E39" s="400" t="s">
        <v>11</v>
      </c>
      <c r="F39" s="398"/>
      <c r="G39" s="398"/>
      <c r="H39" s="398"/>
    </row>
    <row r="40" spans="1:13" x14ac:dyDescent="0.3">
      <c r="A40" s="69"/>
      <c r="B40" s="69"/>
      <c r="C40" s="399"/>
      <c r="D40" s="399"/>
      <c r="E40" s="402" t="s">
        <v>153</v>
      </c>
      <c r="F40" s="398"/>
      <c r="G40" s="398"/>
      <c r="H40" s="398"/>
    </row>
    <row r="41" spans="1:13" x14ac:dyDescent="0.3">
      <c r="A41" s="69"/>
      <c r="B41" s="69"/>
      <c r="C41" s="399"/>
      <c r="D41" s="402"/>
      <c r="E41" s="401"/>
      <c r="F41" s="398"/>
      <c r="G41" s="398"/>
      <c r="H41" s="398"/>
    </row>
    <row r="42" spans="1:13" ht="17.25" customHeight="1" x14ac:dyDescent="0.3">
      <c r="A42" s="69"/>
      <c r="B42" s="69"/>
      <c r="C42" s="399"/>
      <c r="D42" s="403" t="s">
        <v>303</v>
      </c>
      <c r="E42" s="404" t="s">
        <v>300</v>
      </c>
      <c r="F42" s="405" t="s">
        <v>520</v>
      </c>
      <c r="G42" s="398"/>
      <c r="H42" s="398"/>
    </row>
    <row r="43" spans="1:13" x14ac:dyDescent="0.3">
      <c r="B43" s="71"/>
      <c r="D43" s="406"/>
      <c r="E43" s="406"/>
      <c r="F43" s="405"/>
      <c r="G43" s="405"/>
      <c r="I43" s="71"/>
      <c r="J43" s="71"/>
      <c r="K43" s="72"/>
      <c r="L43" s="72"/>
      <c r="M43" s="72"/>
    </row>
    <row r="44" spans="1:13" s="74" customFormat="1" ht="24.75" customHeight="1" x14ac:dyDescent="0.2">
      <c r="A44" s="689" t="s">
        <v>535</v>
      </c>
      <c r="B44" s="689"/>
      <c r="C44" s="689"/>
      <c r="D44" s="689"/>
      <c r="E44" s="689"/>
      <c r="F44" s="689"/>
      <c r="G44" s="689"/>
      <c r="H44" s="689"/>
    </row>
    <row r="45" spans="1:13" ht="75.75" customHeight="1" x14ac:dyDescent="0.2">
      <c r="A45" s="46" t="s">
        <v>142</v>
      </c>
      <c r="B45" s="46" t="s">
        <v>291</v>
      </c>
      <c r="C45" s="407" t="s">
        <v>292</v>
      </c>
      <c r="D45" s="407" t="s">
        <v>143</v>
      </c>
      <c r="E45" s="407" t="s">
        <v>296</v>
      </c>
      <c r="F45" s="408" t="s">
        <v>295</v>
      </c>
      <c r="G45" s="408" t="s">
        <v>340</v>
      </c>
      <c r="H45" s="408" t="s">
        <v>294</v>
      </c>
    </row>
    <row r="46" spans="1:13" s="236" customFormat="1" ht="12.75" x14ac:dyDescent="0.2">
      <c r="A46" s="421"/>
      <c r="B46" s="421">
        <v>1</v>
      </c>
      <c r="C46" s="422">
        <v>2</v>
      </c>
      <c r="D46" s="422">
        <v>3</v>
      </c>
      <c r="E46" s="422">
        <v>4</v>
      </c>
      <c r="F46" s="422">
        <v>5</v>
      </c>
      <c r="G46" s="422">
        <v>6</v>
      </c>
      <c r="H46" s="422">
        <v>7</v>
      </c>
    </row>
    <row r="47" spans="1:13" ht="23.25" customHeight="1" x14ac:dyDescent="0.2">
      <c r="A47" s="47">
        <v>1</v>
      </c>
      <c r="B47" s="680" t="s">
        <v>101</v>
      </c>
      <c r="C47" s="409" t="s">
        <v>144</v>
      </c>
      <c r="D47" s="409" t="s">
        <v>144</v>
      </c>
      <c r="E47" s="409" t="s">
        <v>293</v>
      </c>
      <c r="F47" s="410">
        <v>0.75</v>
      </c>
      <c r="G47" s="410">
        <v>0.71345499999999995</v>
      </c>
      <c r="H47" s="410">
        <f t="shared" ref="H47:H63" si="3">F47-G47</f>
        <v>3.654500000000005E-2</v>
      </c>
    </row>
    <row r="48" spans="1:13" ht="23.25" customHeight="1" x14ac:dyDescent="0.2">
      <c r="A48" s="47">
        <v>2</v>
      </c>
      <c r="B48" s="681"/>
      <c r="C48" s="409" t="s">
        <v>145</v>
      </c>
      <c r="D48" s="409" t="s">
        <v>145</v>
      </c>
      <c r="E48" s="409" t="s">
        <v>293</v>
      </c>
      <c r="F48" s="410">
        <v>0.5</v>
      </c>
      <c r="G48" s="410">
        <v>0.54046400000000006</v>
      </c>
      <c r="H48" s="410">
        <f t="shared" si="3"/>
        <v>-4.0464000000000055E-2</v>
      </c>
    </row>
    <row r="49" spans="1:21" ht="23.25" customHeight="1" x14ac:dyDescent="0.2">
      <c r="A49" s="47">
        <v>3</v>
      </c>
      <c r="B49" s="681"/>
      <c r="C49" s="409" t="s">
        <v>150</v>
      </c>
      <c r="D49" s="409" t="str">
        <f>C49</f>
        <v>ООО "КРУГ"</v>
      </c>
      <c r="E49" s="409" t="s">
        <v>293</v>
      </c>
      <c r="F49" s="410">
        <f>'Прил.4_ф-6_ПЛАН налич.возм'!F49</f>
        <v>0.1</v>
      </c>
      <c r="G49" s="410">
        <v>2.6522E-2</v>
      </c>
      <c r="H49" s="410">
        <f t="shared" si="3"/>
        <v>7.3478000000000002E-2</v>
      </c>
    </row>
    <row r="50" spans="1:21" ht="23.25" customHeight="1" x14ac:dyDescent="0.2">
      <c r="A50" s="47">
        <v>4</v>
      </c>
      <c r="B50" s="681"/>
      <c r="C50" s="409" t="s">
        <v>149</v>
      </c>
      <c r="D50" s="409" t="str">
        <f t="shared" ref="D50:D63" si="4">C50</f>
        <v>ИП Первухин Л.В.</v>
      </c>
      <c r="E50" s="409" t="s">
        <v>293</v>
      </c>
      <c r="F50" s="410">
        <f>'Прил.4_ф-6_ПЛАН налич.возм'!F50</f>
        <v>1.2E-2</v>
      </c>
      <c r="G50" s="410">
        <v>1.4343E-2</v>
      </c>
      <c r="H50" s="410">
        <f t="shared" si="3"/>
        <v>-2.3429999999999996E-3</v>
      </c>
    </row>
    <row r="51" spans="1:21" ht="23.25" customHeight="1" x14ac:dyDescent="0.2">
      <c r="A51" s="47">
        <v>5</v>
      </c>
      <c r="B51" s="681"/>
      <c r="C51" s="409" t="s">
        <v>146</v>
      </c>
      <c r="D51" s="409" t="str">
        <f t="shared" si="4"/>
        <v>АО "ТНН"</v>
      </c>
      <c r="E51" s="409" t="s">
        <v>293</v>
      </c>
      <c r="F51" s="410">
        <f>'Прил.4_ф-6_ПЛАН налич.возм'!F51</f>
        <v>0.08</v>
      </c>
      <c r="G51" s="410">
        <v>6.3538999999999998E-2</v>
      </c>
      <c r="H51" s="410">
        <f t="shared" si="3"/>
        <v>1.6461000000000003E-2</v>
      </c>
    </row>
    <row r="52" spans="1:21" ht="23.25" customHeight="1" x14ac:dyDescent="0.2">
      <c r="A52" s="47">
        <v>6</v>
      </c>
      <c r="B52" s="681"/>
      <c r="C52" s="409" t="s">
        <v>146</v>
      </c>
      <c r="D52" s="409" t="str">
        <f t="shared" ref="D52" si="5">C52</f>
        <v>АО "ТНН"</v>
      </c>
      <c r="E52" s="409" t="s">
        <v>293</v>
      </c>
      <c r="F52" s="410">
        <f>'Прил.4_ф-6_ПЛАН налич.возм'!F52</f>
        <v>0.02</v>
      </c>
      <c r="G52" s="410">
        <v>0</v>
      </c>
      <c r="H52" s="410">
        <f t="shared" si="3"/>
        <v>0.02</v>
      </c>
    </row>
    <row r="53" spans="1:21" ht="23.25" customHeight="1" x14ac:dyDescent="0.2">
      <c r="A53" s="47">
        <v>7</v>
      </c>
      <c r="B53" s="681"/>
      <c r="C53" s="409" t="s">
        <v>147</v>
      </c>
      <c r="D53" s="409" t="str">
        <f t="shared" si="4"/>
        <v>АО "РЭД"</v>
      </c>
      <c r="E53" s="409" t="s">
        <v>293</v>
      </c>
      <c r="F53" s="410">
        <f>'Прил.4_ф-6_ПЛАН налич.возм'!F53</f>
        <v>0.23</v>
      </c>
      <c r="G53" s="410">
        <v>0.10974200000000001</v>
      </c>
      <c r="H53" s="410">
        <f t="shared" si="3"/>
        <v>0.120258</v>
      </c>
    </row>
    <row r="54" spans="1:21" ht="23.25" customHeight="1" x14ac:dyDescent="0.2">
      <c r="A54" s="47">
        <v>8</v>
      </c>
      <c r="B54" s="681"/>
      <c r="C54" s="409" t="s">
        <v>334</v>
      </c>
      <c r="D54" s="409" t="str">
        <f t="shared" si="4"/>
        <v>ООО "РАМА"</v>
      </c>
      <c r="E54" s="409" t="s">
        <v>293</v>
      </c>
      <c r="F54" s="410">
        <f>'Прил.4_ф-6_ПЛАН налич.возм'!F54</f>
        <v>2.7199999999999998E-2</v>
      </c>
      <c r="G54" s="410">
        <v>1.332E-2</v>
      </c>
      <c r="H54" s="410">
        <f t="shared" si="3"/>
        <v>1.3879999999999998E-2</v>
      </c>
    </row>
    <row r="55" spans="1:21" ht="23.25" customHeight="1" x14ac:dyDescent="0.2">
      <c r="A55" s="47">
        <v>9</v>
      </c>
      <c r="B55" s="681"/>
      <c r="C55" s="409" t="s">
        <v>383</v>
      </c>
      <c r="D55" s="409" t="str">
        <f t="shared" si="4"/>
        <v>ООО "Промсырье"</v>
      </c>
      <c r="E55" s="409" t="s">
        <v>293</v>
      </c>
      <c r="F55" s="410">
        <f>'Прил.4_ф-6_ПЛАН налич.возм'!F55</f>
        <v>8.9999999999999993E-3</v>
      </c>
      <c r="G55" s="410">
        <v>1.6260000000000001E-3</v>
      </c>
      <c r="H55" s="410">
        <f t="shared" si="3"/>
        <v>7.3739999999999995E-3</v>
      </c>
    </row>
    <row r="56" spans="1:21" ht="23.25" customHeight="1" x14ac:dyDescent="0.2">
      <c r="A56" s="47">
        <v>10</v>
      </c>
      <c r="B56" s="681"/>
      <c r="C56" s="409" t="s">
        <v>486</v>
      </c>
      <c r="D56" s="409" t="str">
        <f>C56</f>
        <v>ООО "ЧМСК"</v>
      </c>
      <c r="E56" s="409" t="s">
        <v>293</v>
      </c>
      <c r="F56" s="410">
        <f>'Прил.4_ф-6_ПЛАН налич.возм'!F56</f>
        <v>0</v>
      </c>
      <c r="G56" s="410">
        <v>8.2939999999999993E-3</v>
      </c>
      <c r="H56" s="410">
        <f t="shared" si="3"/>
        <v>-8.2939999999999993E-3</v>
      </c>
      <c r="J56" s="368"/>
      <c r="K56" s="369"/>
      <c r="L56" s="370"/>
      <c r="M56" s="371"/>
      <c r="N56" s="372"/>
      <c r="O56" s="373"/>
      <c r="P56" s="374"/>
      <c r="Q56" s="375"/>
      <c r="R56" s="376"/>
      <c r="S56" s="377"/>
      <c r="T56" s="378"/>
      <c r="U56" s="379"/>
    </row>
    <row r="57" spans="1:21" ht="23.25" customHeight="1" x14ac:dyDescent="0.2">
      <c r="A57" s="478">
        <v>11</v>
      </c>
      <c r="B57" s="681"/>
      <c r="C57" s="409" t="s">
        <v>538</v>
      </c>
      <c r="D57" s="409"/>
      <c r="E57" s="409"/>
      <c r="F57" s="410"/>
      <c r="G57" s="410"/>
      <c r="H57" s="410"/>
      <c r="J57" s="368"/>
      <c r="K57" s="369"/>
      <c r="L57" s="370"/>
      <c r="M57" s="371"/>
      <c r="N57" s="372"/>
      <c r="O57" s="373"/>
      <c r="P57" s="374"/>
      <c r="Q57" s="375"/>
      <c r="R57" s="376"/>
      <c r="S57" s="377"/>
      <c r="T57" s="378"/>
      <c r="U57" s="379"/>
    </row>
    <row r="58" spans="1:21" ht="23.25" customHeight="1" x14ac:dyDescent="0.2">
      <c r="A58" s="683">
        <v>12</v>
      </c>
      <c r="B58" s="681"/>
      <c r="C58" s="686" t="s">
        <v>397</v>
      </c>
      <c r="D58" s="409" t="s">
        <v>496</v>
      </c>
      <c r="E58" s="409" t="s">
        <v>293</v>
      </c>
      <c r="F58" s="410">
        <f>'Прил.4_ф-6_ПЛАН налич.возм'!F58</f>
        <v>0</v>
      </c>
      <c r="G58" s="410">
        <v>2.1654E-2</v>
      </c>
      <c r="H58" s="410">
        <f t="shared" si="3"/>
        <v>-2.1654E-2</v>
      </c>
    </row>
    <row r="59" spans="1:21" ht="23.25" customHeight="1" x14ac:dyDescent="0.2">
      <c r="A59" s="684"/>
      <c r="B59" s="681"/>
      <c r="C59" s="687"/>
      <c r="D59" s="409" t="s">
        <v>495</v>
      </c>
      <c r="E59" s="409" t="s">
        <v>293</v>
      </c>
      <c r="F59" s="410">
        <f>'Прил.4_ф-6_ПЛАН налич.возм'!F59</f>
        <v>0</v>
      </c>
      <c r="G59" s="410">
        <v>0.197134</v>
      </c>
      <c r="H59" s="410">
        <f t="shared" si="3"/>
        <v>-0.197134</v>
      </c>
    </row>
    <row r="60" spans="1:21" ht="23.25" customHeight="1" x14ac:dyDescent="0.2">
      <c r="A60" s="685"/>
      <c r="B60" s="681"/>
      <c r="C60" s="688"/>
      <c r="D60" s="409" t="s">
        <v>497</v>
      </c>
      <c r="E60" s="409" t="s">
        <v>293</v>
      </c>
      <c r="F60" s="410">
        <f>'Прил.4_ф-6_ПЛАН налич.возм'!F60</f>
        <v>0</v>
      </c>
      <c r="G60" s="410">
        <v>4.4112999999999999E-2</v>
      </c>
      <c r="H60" s="410">
        <f t="shared" si="3"/>
        <v>-4.4112999999999999E-2</v>
      </c>
    </row>
    <row r="61" spans="1:21" ht="30.75" customHeight="1" x14ac:dyDescent="0.2">
      <c r="A61" s="479">
        <v>13</v>
      </c>
      <c r="B61" s="681"/>
      <c r="C61" s="409" t="s">
        <v>498</v>
      </c>
      <c r="D61" s="409" t="s">
        <v>498</v>
      </c>
      <c r="E61" s="409" t="s">
        <v>293</v>
      </c>
      <c r="F61" s="410">
        <f>'Прил.4_ф-6_ПЛАН налич.возм'!F61</f>
        <v>0</v>
      </c>
      <c r="G61" s="410">
        <v>0</v>
      </c>
      <c r="H61" s="410">
        <f t="shared" si="3"/>
        <v>0</v>
      </c>
    </row>
    <row r="62" spans="1:21" ht="30.75" customHeight="1" x14ac:dyDescent="0.2">
      <c r="A62" s="47">
        <v>14</v>
      </c>
      <c r="B62" s="681"/>
      <c r="C62" s="409" t="s">
        <v>154</v>
      </c>
      <c r="D62" s="409" t="str">
        <f t="shared" si="4"/>
        <v>ООО "Лизард"</v>
      </c>
      <c r="E62" s="409" t="s">
        <v>293</v>
      </c>
      <c r="F62" s="410">
        <f>'Прил.4_ф-6_ПЛАН налич.возм'!F62</f>
        <v>0</v>
      </c>
      <c r="G62" s="410">
        <v>0</v>
      </c>
      <c r="H62" s="410">
        <f t="shared" si="3"/>
        <v>0</v>
      </c>
    </row>
    <row r="63" spans="1:21" ht="49.5" customHeight="1" x14ac:dyDescent="0.2">
      <c r="A63" s="47">
        <v>15</v>
      </c>
      <c r="B63" s="682"/>
      <c r="C63" s="409" t="s">
        <v>155</v>
      </c>
      <c r="D63" s="409" t="str">
        <f t="shared" si="4"/>
        <v>ООО "Научно-производственный центр гидроавтоматики"</v>
      </c>
      <c r="E63" s="409" t="s">
        <v>293</v>
      </c>
      <c r="F63" s="410">
        <f>'Прил.4_ф-6_ПЛАН налич.возм'!F63</f>
        <v>0</v>
      </c>
      <c r="G63" s="410">
        <v>0</v>
      </c>
      <c r="H63" s="410">
        <f t="shared" si="3"/>
        <v>0</v>
      </c>
    </row>
    <row r="64" spans="1:21" x14ac:dyDescent="0.25">
      <c r="A64" s="250"/>
      <c r="B64" s="250" t="s">
        <v>415</v>
      </c>
      <c r="C64" s="412"/>
      <c r="D64" s="412"/>
      <c r="E64" s="412"/>
      <c r="F64" s="410">
        <f>SUM(F47:F63)</f>
        <v>1.7282</v>
      </c>
      <c r="G64" s="410">
        <f>SUM(G47:G63)</f>
        <v>1.7542059999999999</v>
      </c>
      <c r="H64" s="410">
        <f>SUM(H47:H63)</f>
        <v>-2.6006000000000015E-2</v>
      </c>
    </row>
    <row r="65" spans="1:13" x14ac:dyDescent="0.3">
      <c r="H65" s="416" t="s">
        <v>120</v>
      </c>
    </row>
    <row r="66" spans="1:13" x14ac:dyDescent="0.3">
      <c r="H66" s="417" t="s">
        <v>409</v>
      </c>
    </row>
    <row r="67" spans="1:13" ht="12.75" customHeight="1" x14ac:dyDescent="0.3">
      <c r="H67" s="418" t="s">
        <v>148</v>
      </c>
    </row>
    <row r="69" spans="1:13" ht="20.25" x14ac:dyDescent="0.3">
      <c r="A69" s="690" t="s">
        <v>288</v>
      </c>
      <c r="B69" s="690"/>
      <c r="C69" s="690"/>
      <c r="D69" s="690"/>
      <c r="E69" s="690"/>
      <c r="F69" s="690"/>
      <c r="G69" s="690"/>
      <c r="H69" s="690"/>
    </row>
    <row r="70" spans="1:13" ht="20.25" x14ac:dyDescent="0.3">
      <c r="A70" s="75"/>
      <c r="B70" s="75"/>
      <c r="C70" s="395"/>
      <c r="D70" s="396" t="s">
        <v>289</v>
      </c>
      <c r="E70" s="397" t="s">
        <v>151</v>
      </c>
      <c r="F70" s="398"/>
      <c r="G70" s="398"/>
      <c r="H70" s="398"/>
    </row>
    <row r="71" spans="1:13" x14ac:dyDescent="0.3">
      <c r="A71" s="69"/>
      <c r="B71" s="69"/>
      <c r="C71" s="399"/>
      <c r="D71" s="399"/>
      <c r="E71" s="400" t="s">
        <v>11</v>
      </c>
      <c r="F71" s="398"/>
      <c r="G71" s="398"/>
      <c r="H71" s="398"/>
    </row>
    <row r="72" spans="1:13" x14ac:dyDescent="0.3">
      <c r="A72" s="69"/>
      <c r="B72" s="69"/>
      <c r="C72" s="399"/>
      <c r="D72" s="399"/>
      <c r="E72" s="402" t="s">
        <v>153</v>
      </c>
      <c r="F72" s="398"/>
      <c r="G72" s="398"/>
      <c r="H72" s="398"/>
    </row>
    <row r="73" spans="1:13" x14ac:dyDescent="0.3">
      <c r="A73" s="69"/>
      <c r="B73" s="69"/>
      <c r="C73" s="399"/>
      <c r="D73" s="402"/>
      <c r="E73" s="401"/>
      <c r="F73" s="398"/>
      <c r="G73" s="398"/>
      <c r="H73" s="398"/>
    </row>
    <row r="74" spans="1:13" ht="27" customHeight="1" x14ac:dyDescent="0.3">
      <c r="A74" s="69"/>
      <c r="B74" s="69"/>
      <c r="C74" s="399"/>
      <c r="D74" s="403" t="s">
        <v>303</v>
      </c>
      <c r="E74" s="404" t="s">
        <v>299</v>
      </c>
      <c r="F74" s="405" t="s">
        <v>520</v>
      </c>
      <c r="G74" s="398"/>
      <c r="H74" s="398"/>
    </row>
    <row r="75" spans="1:13" x14ac:dyDescent="0.3">
      <c r="B75" s="71"/>
      <c r="D75" s="406"/>
      <c r="E75" s="406"/>
      <c r="F75" s="405"/>
      <c r="G75" s="405"/>
      <c r="I75" s="71"/>
      <c r="J75" s="71"/>
      <c r="K75" s="72"/>
      <c r="L75" s="72"/>
      <c r="M75" s="72"/>
    </row>
    <row r="76" spans="1:13" s="74" customFormat="1" ht="33.75" customHeight="1" x14ac:dyDescent="0.2">
      <c r="A76" s="689" t="s">
        <v>526</v>
      </c>
      <c r="B76" s="689"/>
      <c r="C76" s="689"/>
      <c r="D76" s="689"/>
      <c r="E76" s="689"/>
      <c r="F76" s="689"/>
      <c r="G76" s="689"/>
      <c r="H76" s="689"/>
    </row>
    <row r="77" spans="1:13" ht="75.75" customHeight="1" x14ac:dyDescent="0.2">
      <c r="A77" s="46" t="s">
        <v>142</v>
      </c>
      <c r="B77" s="46" t="s">
        <v>291</v>
      </c>
      <c r="C77" s="407" t="s">
        <v>292</v>
      </c>
      <c r="D77" s="407" t="s">
        <v>143</v>
      </c>
      <c r="E77" s="407" t="s">
        <v>296</v>
      </c>
      <c r="F77" s="408" t="s">
        <v>295</v>
      </c>
      <c r="G77" s="408" t="s">
        <v>340</v>
      </c>
      <c r="H77" s="408" t="s">
        <v>294</v>
      </c>
    </row>
    <row r="78" spans="1:13" s="236" customFormat="1" ht="12.75" x14ac:dyDescent="0.2">
      <c r="A78" s="421"/>
      <c r="B78" s="421">
        <v>1</v>
      </c>
      <c r="C78" s="422">
        <v>2</v>
      </c>
      <c r="D78" s="422">
        <v>3</v>
      </c>
      <c r="E78" s="422">
        <v>4</v>
      </c>
      <c r="F78" s="422">
        <v>5</v>
      </c>
      <c r="G78" s="422">
        <v>6</v>
      </c>
      <c r="H78" s="422">
        <v>7</v>
      </c>
    </row>
    <row r="79" spans="1:13" ht="24" customHeight="1" x14ac:dyDescent="0.2">
      <c r="A79" s="47">
        <v>1</v>
      </c>
      <c r="B79" s="680" t="s">
        <v>101</v>
      </c>
      <c r="C79" s="409" t="s">
        <v>144</v>
      </c>
      <c r="D79" s="409" t="s">
        <v>144</v>
      </c>
      <c r="E79" s="409" t="s">
        <v>293</v>
      </c>
      <c r="F79" s="410">
        <v>0.65</v>
      </c>
      <c r="G79" s="480">
        <v>0.68962900000000005</v>
      </c>
      <c r="H79" s="410">
        <f t="shared" ref="H79:H95" si="6">F79-G79</f>
        <v>-3.9629000000000025E-2</v>
      </c>
    </row>
    <row r="80" spans="1:13" ht="24" customHeight="1" x14ac:dyDescent="0.2">
      <c r="A80" s="47">
        <v>2</v>
      </c>
      <c r="B80" s="681"/>
      <c r="C80" s="409" t="s">
        <v>145</v>
      </c>
      <c r="D80" s="409" t="s">
        <v>145</v>
      </c>
      <c r="E80" s="409" t="s">
        <v>293</v>
      </c>
      <c r="F80" s="410">
        <v>0.53</v>
      </c>
      <c r="G80" s="480">
        <v>0.49307000000000001</v>
      </c>
      <c r="H80" s="410">
        <f t="shared" si="6"/>
        <v>3.6930000000000018E-2</v>
      </c>
    </row>
    <row r="81" spans="1:21" ht="24" customHeight="1" x14ac:dyDescent="0.2">
      <c r="A81" s="47">
        <v>3</v>
      </c>
      <c r="B81" s="681"/>
      <c r="C81" s="409" t="s">
        <v>150</v>
      </c>
      <c r="D81" s="409" t="str">
        <f t="shared" ref="D81:D95" si="7">C81</f>
        <v>ООО "КРУГ"</v>
      </c>
      <c r="E81" s="409" t="s">
        <v>293</v>
      </c>
      <c r="F81" s="410">
        <f>'Прил.4_ф-6_ПЛАН налич.возм'!F81</f>
        <v>0.1</v>
      </c>
      <c r="G81" s="480">
        <v>1.0788000000000001E-2</v>
      </c>
      <c r="H81" s="410">
        <f t="shared" si="6"/>
        <v>8.9212E-2</v>
      </c>
    </row>
    <row r="82" spans="1:21" ht="24" customHeight="1" x14ac:dyDescent="0.2">
      <c r="A82" s="47">
        <v>4</v>
      </c>
      <c r="B82" s="681"/>
      <c r="C82" s="409" t="s">
        <v>149</v>
      </c>
      <c r="D82" s="409" t="str">
        <f t="shared" si="7"/>
        <v>ИП Первухин Л.В.</v>
      </c>
      <c r="E82" s="409" t="s">
        <v>293</v>
      </c>
      <c r="F82" s="410">
        <f>'Прил.4_ф-6_ПЛАН налич.возм'!F82</f>
        <v>9.0889999999999999E-3</v>
      </c>
      <c r="G82" s="480">
        <v>8.7469999999999996E-3</v>
      </c>
      <c r="H82" s="410">
        <f t="shared" si="6"/>
        <v>3.4200000000000029E-4</v>
      </c>
    </row>
    <row r="83" spans="1:21" ht="24" customHeight="1" x14ac:dyDescent="0.2">
      <c r="A83" s="47">
        <v>5</v>
      </c>
      <c r="B83" s="681"/>
      <c r="C83" s="409" t="s">
        <v>146</v>
      </c>
      <c r="D83" s="409" t="str">
        <f t="shared" si="7"/>
        <v>АО "ТНН"</v>
      </c>
      <c r="E83" s="409" t="s">
        <v>293</v>
      </c>
      <c r="F83" s="410">
        <f>'Прил.4_ф-6_ПЛАН налич.возм'!F83</f>
        <v>5.5E-2</v>
      </c>
      <c r="G83" s="480">
        <v>4.1855000000000003E-2</v>
      </c>
      <c r="H83" s="410">
        <f t="shared" si="6"/>
        <v>1.3144999999999997E-2</v>
      </c>
    </row>
    <row r="84" spans="1:21" ht="24" customHeight="1" x14ac:dyDescent="0.2">
      <c r="A84" s="47">
        <v>6</v>
      </c>
      <c r="B84" s="681"/>
      <c r="C84" s="409" t="s">
        <v>146</v>
      </c>
      <c r="D84" s="409" t="str">
        <f>C84</f>
        <v>АО "ТНН"</v>
      </c>
      <c r="E84" s="409" t="s">
        <v>293</v>
      </c>
      <c r="F84" s="410">
        <f>'Прил.4_ф-6_ПЛАН налич.возм'!F84</f>
        <v>0.02</v>
      </c>
      <c r="G84" s="480">
        <v>0</v>
      </c>
      <c r="H84" s="410">
        <f t="shared" si="6"/>
        <v>0.02</v>
      </c>
    </row>
    <row r="85" spans="1:21" ht="24" customHeight="1" x14ac:dyDescent="0.2">
      <c r="A85" s="47">
        <v>7</v>
      </c>
      <c r="B85" s="681"/>
      <c r="C85" s="409" t="s">
        <v>147</v>
      </c>
      <c r="D85" s="409" t="str">
        <f t="shared" si="7"/>
        <v>АО "РЭД"</v>
      </c>
      <c r="E85" s="409" t="s">
        <v>293</v>
      </c>
      <c r="F85" s="410">
        <f>'Прил.4_ф-6_ПЛАН налич.возм'!F85</f>
        <v>0.155</v>
      </c>
      <c r="G85" s="480">
        <v>5.7618000000000003E-2</v>
      </c>
      <c r="H85" s="410">
        <f t="shared" si="6"/>
        <v>9.7381999999999996E-2</v>
      </c>
    </row>
    <row r="86" spans="1:21" ht="24" customHeight="1" x14ac:dyDescent="0.2">
      <c r="A86" s="47">
        <v>8</v>
      </c>
      <c r="B86" s="681"/>
      <c r="C86" s="409" t="s">
        <v>334</v>
      </c>
      <c r="D86" s="409" t="str">
        <f t="shared" si="7"/>
        <v>ООО "РАМА"</v>
      </c>
      <c r="E86" s="409" t="s">
        <v>293</v>
      </c>
      <c r="F86" s="410">
        <f>'Прил.4_ф-6_ПЛАН налич.возм'!F86</f>
        <v>2.0199999999999999E-2</v>
      </c>
      <c r="G86" s="480">
        <v>1.0335E-2</v>
      </c>
      <c r="H86" s="410">
        <f t="shared" si="6"/>
        <v>9.8649999999999988E-3</v>
      </c>
    </row>
    <row r="87" spans="1:21" ht="24" customHeight="1" x14ac:dyDescent="0.2">
      <c r="A87" s="47">
        <v>9</v>
      </c>
      <c r="B87" s="681"/>
      <c r="C87" s="409" t="s">
        <v>383</v>
      </c>
      <c r="D87" s="409" t="str">
        <f t="shared" si="7"/>
        <v>ООО "Промсырье"</v>
      </c>
      <c r="E87" s="409" t="s">
        <v>293</v>
      </c>
      <c r="F87" s="410">
        <f>'Прил.4_ф-6_ПЛАН налич.возм'!F87</f>
        <v>7.0000000000000001E-3</v>
      </c>
      <c r="G87" s="480">
        <v>1.2470000000000001E-3</v>
      </c>
      <c r="H87" s="410">
        <f t="shared" si="6"/>
        <v>5.7530000000000003E-3</v>
      </c>
    </row>
    <row r="88" spans="1:21" ht="24" customHeight="1" x14ac:dyDescent="0.2">
      <c r="A88" s="47">
        <v>10</v>
      </c>
      <c r="B88" s="681"/>
      <c r="C88" s="409" t="s">
        <v>486</v>
      </c>
      <c r="D88" s="409" t="str">
        <f>C88</f>
        <v>ООО "ЧМСК"</v>
      </c>
      <c r="E88" s="409" t="s">
        <v>293</v>
      </c>
      <c r="F88" s="410">
        <f>'Прил.4_ф-6_ПЛАН налич.возм'!F88</f>
        <v>0</v>
      </c>
      <c r="G88" s="480">
        <v>7.2989999999999999E-3</v>
      </c>
      <c r="H88" s="410">
        <f t="shared" si="6"/>
        <v>-7.2989999999999999E-3</v>
      </c>
      <c r="J88" s="368"/>
      <c r="K88" s="369"/>
      <c r="L88" s="370"/>
      <c r="M88" s="371"/>
      <c r="N88" s="372"/>
      <c r="O88" s="373"/>
      <c r="P88" s="374"/>
      <c r="Q88" s="375"/>
      <c r="R88" s="376"/>
      <c r="S88" s="377"/>
      <c r="T88" s="378"/>
      <c r="U88" s="379"/>
    </row>
    <row r="89" spans="1:21" ht="24" customHeight="1" x14ac:dyDescent="0.2">
      <c r="A89" s="478">
        <v>11</v>
      </c>
      <c r="B89" s="681"/>
      <c r="C89" s="409" t="s">
        <v>538</v>
      </c>
      <c r="D89" s="409" t="s">
        <v>538</v>
      </c>
      <c r="E89" s="409" t="s">
        <v>293</v>
      </c>
      <c r="F89" s="410">
        <f>'Прил.4_ф-6_ПЛАН налич.возм'!F89</f>
        <v>0</v>
      </c>
      <c r="G89" s="480">
        <v>1.485E-3</v>
      </c>
      <c r="H89" s="410">
        <f t="shared" si="6"/>
        <v>-1.485E-3</v>
      </c>
      <c r="J89" s="368"/>
      <c r="K89" s="369"/>
      <c r="L89" s="370"/>
      <c r="M89" s="371"/>
      <c r="N89" s="372"/>
      <c r="O89" s="373"/>
      <c r="P89" s="374"/>
      <c r="Q89" s="375"/>
      <c r="R89" s="376"/>
      <c r="S89" s="377"/>
      <c r="T89" s="378"/>
      <c r="U89" s="379"/>
    </row>
    <row r="90" spans="1:21" ht="23.25" customHeight="1" x14ac:dyDescent="0.2">
      <c r="A90" s="683">
        <v>12</v>
      </c>
      <c r="B90" s="681"/>
      <c r="C90" s="686" t="s">
        <v>397</v>
      </c>
      <c r="D90" s="409" t="s">
        <v>496</v>
      </c>
      <c r="E90" s="409" t="s">
        <v>293</v>
      </c>
      <c r="F90" s="410">
        <f>'Прил.4_ф-6_ПЛАН налич.возм'!F90</f>
        <v>0</v>
      </c>
      <c r="G90" s="480">
        <v>1.6964E-2</v>
      </c>
      <c r="H90" s="410">
        <f t="shared" si="6"/>
        <v>-1.6964E-2</v>
      </c>
    </row>
    <row r="91" spans="1:21" ht="23.25" customHeight="1" x14ac:dyDescent="0.2">
      <c r="A91" s="684"/>
      <c r="B91" s="681"/>
      <c r="C91" s="687"/>
      <c r="D91" s="409" t="s">
        <v>495</v>
      </c>
      <c r="E91" s="409" t="s">
        <v>293</v>
      </c>
      <c r="F91" s="480">
        <f>'Прил.4_ф-6_ПЛАН налич.возм'!F91</f>
        <v>0</v>
      </c>
      <c r="G91" s="480">
        <v>0.18323600000000001</v>
      </c>
      <c r="H91" s="410">
        <f t="shared" si="6"/>
        <v>-0.18323600000000001</v>
      </c>
    </row>
    <row r="92" spans="1:21" ht="23.25" customHeight="1" x14ac:dyDescent="0.2">
      <c r="A92" s="685"/>
      <c r="B92" s="681"/>
      <c r="C92" s="688"/>
      <c r="D92" s="409" t="s">
        <v>497</v>
      </c>
      <c r="E92" s="409" t="s">
        <v>293</v>
      </c>
      <c r="F92" s="410">
        <f>'Прил.4_ф-6_ПЛАН налич.возм'!F92</f>
        <v>0</v>
      </c>
      <c r="G92" s="480">
        <v>3.5130000000000002E-2</v>
      </c>
      <c r="H92" s="410">
        <f t="shared" si="6"/>
        <v>-3.5130000000000002E-2</v>
      </c>
    </row>
    <row r="93" spans="1:21" ht="30.75" customHeight="1" x14ac:dyDescent="0.2">
      <c r="A93" s="479">
        <v>13</v>
      </c>
      <c r="B93" s="681"/>
      <c r="C93" s="409" t="s">
        <v>498</v>
      </c>
      <c r="D93" s="409" t="s">
        <v>498</v>
      </c>
      <c r="E93" s="409" t="s">
        <v>293</v>
      </c>
      <c r="F93" s="410">
        <f>'Прил.4_ф-6_ПЛАН налич.возм'!F93</f>
        <v>0</v>
      </c>
      <c r="G93" s="410">
        <v>0</v>
      </c>
      <c r="H93" s="410">
        <f t="shared" si="6"/>
        <v>0</v>
      </c>
    </row>
    <row r="94" spans="1:21" ht="30" customHeight="1" x14ac:dyDescent="0.2">
      <c r="A94" s="47">
        <v>14</v>
      </c>
      <c r="B94" s="681"/>
      <c r="C94" s="409" t="s">
        <v>154</v>
      </c>
      <c r="D94" s="409" t="str">
        <f t="shared" si="7"/>
        <v>ООО "Лизард"</v>
      </c>
      <c r="E94" s="409" t="s">
        <v>293</v>
      </c>
      <c r="F94" s="410">
        <f>'Прил.4_ф-6_ПЛАН налич.возм'!F94</f>
        <v>0</v>
      </c>
      <c r="G94" s="410">
        <v>0</v>
      </c>
      <c r="H94" s="410">
        <f t="shared" si="6"/>
        <v>0</v>
      </c>
    </row>
    <row r="95" spans="1:21" ht="54.75" customHeight="1" x14ac:dyDescent="0.2">
      <c r="A95" s="47">
        <v>15</v>
      </c>
      <c r="B95" s="682"/>
      <c r="C95" s="409" t="s">
        <v>155</v>
      </c>
      <c r="D95" s="409" t="str">
        <f t="shared" si="7"/>
        <v>ООО "Научно-производственный центр гидроавтоматики"</v>
      </c>
      <c r="E95" s="409" t="s">
        <v>293</v>
      </c>
      <c r="F95" s="410">
        <f>'Прил.4_ф-6_ПЛАН налич.возм'!F95</f>
        <v>0</v>
      </c>
      <c r="G95" s="410">
        <v>0</v>
      </c>
      <c r="H95" s="410">
        <f t="shared" si="6"/>
        <v>0</v>
      </c>
    </row>
    <row r="96" spans="1:21" x14ac:dyDescent="0.25">
      <c r="A96" s="250"/>
      <c r="B96" s="250" t="s">
        <v>415</v>
      </c>
      <c r="C96" s="412"/>
      <c r="D96" s="412"/>
      <c r="E96" s="412"/>
      <c r="F96" s="410">
        <f>SUM(F79:F95)</f>
        <v>1.546289</v>
      </c>
      <c r="G96" s="410">
        <f>SUM(G79:G95)</f>
        <v>1.5574029999999999</v>
      </c>
      <c r="H96" s="410">
        <f>SUM(H79:H95)</f>
        <v>-1.111400000000002E-2</v>
      </c>
    </row>
    <row r="97" spans="1:13" x14ac:dyDescent="0.3">
      <c r="H97" s="416" t="s">
        <v>120</v>
      </c>
    </row>
    <row r="98" spans="1:13" x14ac:dyDescent="0.3">
      <c r="H98" s="417" t="s">
        <v>409</v>
      </c>
    </row>
    <row r="99" spans="1:13" ht="12.75" customHeight="1" x14ac:dyDescent="0.3">
      <c r="H99" s="418" t="s">
        <v>148</v>
      </c>
    </row>
    <row r="101" spans="1:13" ht="20.25" x14ac:dyDescent="0.3">
      <c r="A101" s="690" t="s">
        <v>288</v>
      </c>
      <c r="B101" s="690"/>
      <c r="C101" s="690"/>
      <c r="D101" s="690"/>
      <c r="E101" s="690"/>
      <c r="F101" s="690"/>
      <c r="G101" s="690"/>
      <c r="H101" s="690"/>
    </row>
    <row r="102" spans="1:13" ht="20.25" x14ac:dyDescent="0.3">
      <c r="A102" s="75"/>
      <c r="B102" s="75"/>
      <c r="C102" s="395"/>
      <c r="D102" s="396" t="s">
        <v>289</v>
      </c>
      <c r="E102" s="397" t="s">
        <v>151</v>
      </c>
      <c r="F102" s="398"/>
      <c r="G102" s="398"/>
      <c r="H102" s="398"/>
    </row>
    <row r="103" spans="1:13" x14ac:dyDescent="0.3">
      <c r="A103" s="69"/>
      <c r="B103" s="69"/>
      <c r="C103" s="399"/>
      <c r="D103" s="399"/>
      <c r="E103" s="400" t="s">
        <v>11</v>
      </c>
      <c r="F103" s="398"/>
      <c r="G103" s="398"/>
      <c r="H103" s="398"/>
    </row>
    <row r="104" spans="1:13" x14ac:dyDescent="0.3">
      <c r="A104" s="69"/>
      <c r="B104" s="69"/>
      <c r="C104" s="399"/>
      <c r="D104" s="399"/>
      <c r="E104" s="402" t="s">
        <v>153</v>
      </c>
      <c r="F104" s="398"/>
      <c r="G104" s="398"/>
      <c r="H104" s="398"/>
    </row>
    <row r="105" spans="1:13" x14ac:dyDescent="0.3">
      <c r="A105" s="69"/>
      <c r="B105" s="69"/>
      <c r="C105" s="399"/>
      <c r="D105" s="402"/>
      <c r="E105" s="401"/>
      <c r="F105" s="398"/>
      <c r="G105" s="398"/>
      <c r="H105" s="398"/>
    </row>
    <row r="106" spans="1:13" ht="27" customHeight="1" x14ac:dyDescent="0.3">
      <c r="A106" s="69"/>
      <c r="B106" s="69"/>
      <c r="C106" s="399"/>
      <c r="D106" s="403" t="s">
        <v>303</v>
      </c>
      <c r="E106" s="404" t="s">
        <v>298</v>
      </c>
      <c r="F106" s="405" t="s">
        <v>520</v>
      </c>
      <c r="G106" s="398"/>
      <c r="H106" s="398"/>
    </row>
    <row r="107" spans="1:13" x14ac:dyDescent="0.3">
      <c r="B107" s="71"/>
      <c r="D107" s="406"/>
      <c r="E107" s="406"/>
      <c r="F107" s="405"/>
      <c r="G107" s="405"/>
      <c r="I107" s="71"/>
      <c r="J107" s="71"/>
      <c r="K107" s="72"/>
      <c r="L107" s="72"/>
      <c r="M107" s="72"/>
    </row>
    <row r="108" spans="1:13" s="74" customFormat="1" ht="31.5" customHeight="1" x14ac:dyDescent="0.2">
      <c r="A108" s="689" t="s">
        <v>527</v>
      </c>
      <c r="B108" s="689"/>
      <c r="C108" s="689"/>
      <c r="D108" s="689"/>
      <c r="E108" s="689"/>
      <c r="F108" s="689"/>
      <c r="G108" s="689"/>
      <c r="H108" s="689"/>
    </row>
    <row r="109" spans="1:13" ht="75.75" customHeight="1" x14ac:dyDescent="0.2">
      <c r="A109" s="46" t="s">
        <v>142</v>
      </c>
      <c r="B109" s="46" t="s">
        <v>291</v>
      </c>
      <c r="C109" s="407" t="s">
        <v>292</v>
      </c>
      <c r="D109" s="407" t="s">
        <v>143</v>
      </c>
      <c r="E109" s="407" t="s">
        <v>296</v>
      </c>
      <c r="F109" s="408" t="s">
        <v>295</v>
      </c>
      <c r="G109" s="408" t="s">
        <v>340</v>
      </c>
      <c r="H109" s="408" t="s">
        <v>294</v>
      </c>
    </row>
    <row r="110" spans="1:13" s="236" customFormat="1" ht="12.75" x14ac:dyDescent="0.2">
      <c r="A110" s="421"/>
      <c r="B110" s="421">
        <v>1</v>
      </c>
      <c r="C110" s="422">
        <v>2</v>
      </c>
      <c r="D110" s="422">
        <v>3</v>
      </c>
      <c r="E110" s="422">
        <v>4</v>
      </c>
      <c r="F110" s="422">
        <v>5</v>
      </c>
      <c r="G110" s="422">
        <v>6</v>
      </c>
      <c r="H110" s="422">
        <v>7</v>
      </c>
    </row>
    <row r="111" spans="1:13" ht="24" customHeight="1" x14ac:dyDescent="0.2">
      <c r="A111" s="47">
        <v>1</v>
      </c>
      <c r="B111" s="680" t="s">
        <v>101</v>
      </c>
      <c r="C111" s="409" t="s">
        <v>144</v>
      </c>
      <c r="D111" s="409" t="s">
        <v>144</v>
      </c>
      <c r="E111" s="409" t="s">
        <v>293</v>
      </c>
      <c r="F111" s="410">
        <v>0.55000000000000004</v>
      </c>
      <c r="G111" s="410">
        <v>0.48161100000000001</v>
      </c>
      <c r="H111" s="410">
        <f t="shared" ref="H111:H127" si="8">F111-G111</f>
        <v>6.8389000000000033E-2</v>
      </c>
    </row>
    <row r="112" spans="1:13" ht="24" customHeight="1" x14ac:dyDescent="0.2">
      <c r="A112" s="47">
        <v>2</v>
      </c>
      <c r="B112" s="681"/>
      <c r="C112" s="409" t="s">
        <v>145</v>
      </c>
      <c r="D112" s="409" t="s">
        <v>145</v>
      </c>
      <c r="E112" s="409" t="s">
        <v>293</v>
      </c>
      <c r="F112" s="410">
        <v>0.49</v>
      </c>
      <c r="G112" s="480">
        <v>0.53913999999999995</v>
      </c>
      <c r="H112" s="410">
        <f t="shared" si="8"/>
        <v>-4.9139999999999961E-2</v>
      </c>
    </row>
    <row r="113" spans="1:21" ht="24" customHeight="1" x14ac:dyDescent="0.2">
      <c r="A113" s="47">
        <v>3</v>
      </c>
      <c r="B113" s="681"/>
      <c r="C113" s="409" t="s">
        <v>150</v>
      </c>
      <c r="D113" s="409" t="str">
        <f t="shared" ref="D113:D127" si="9">C113</f>
        <v>ООО "КРУГ"</v>
      </c>
      <c r="E113" s="409" t="s">
        <v>293</v>
      </c>
      <c r="F113" s="410">
        <f>'Прил.4_ф-6_ПЛАН налич.возм'!F113</f>
        <v>8.5000000000000006E-2</v>
      </c>
      <c r="G113" s="480">
        <v>1.3304E-2</v>
      </c>
      <c r="H113" s="410">
        <f t="shared" si="8"/>
        <v>7.169600000000001E-2</v>
      </c>
    </row>
    <row r="114" spans="1:21" ht="24" customHeight="1" x14ac:dyDescent="0.2">
      <c r="A114" s="47">
        <v>4</v>
      </c>
      <c r="B114" s="681"/>
      <c r="C114" s="409" t="s">
        <v>149</v>
      </c>
      <c r="D114" s="409" t="str">
        <f t="shared" si="9"/>
        <v>ИП Первухин Л.В.</v>
      </c>
      <c r="E114" s="409" t="s">
        <v>293</v>
      </c>
      <c r="F114" s="410">
        <f>'Прил.4_ф-6_ПЛАН налич.возм'!F114</f>
        <v>3.0000000000000001E-3</v>
      </c>
      <c r="G114" s="480">
        <v>2.686E-3</v>
      </c>
      <c r="H114" s="410">
        <f t="shared" si="8"/>
        <v>3.1400000000000004E-4</v>
      </c>
    </row>
    <row r="115" spans="1:21" ht="24" customHeight="1" x14ac:dyDescent="0.2">
      <c r="A115" s="47">
        <v>5</v>
      </c>
      <c r="B115" s="681"/>
      <c r="C115" s="409" t="s">
        <v>146</v>
      </c>
      <c r="D115" s="409" t="str">
        <f t="shared" si="9"/>
        <v>АО "ТНН"</v>
      </c>
      <c r="E115" s="409" t="s">
        <v>293</v>
      </c>
      <c r="F115" s="410">
        <f>'Прил.4_ф-6_ПЛАН налич.возм'!F115</f>
        <v>0.02</v>
      </c>
      <c r="G115" s="480">
        <v>1.2078999999999999E-2</v>
      </c>
      <c r="H115" s="410">
        <f t="shared" si="8"/>
        <v>7.921000000000001E-3</v>
      </c>
    </row>
    <row r="116" spans="1:21" ht="24" customHeight="1" x14ac:dyDescent="0.2">
      <c r="A116" s="47">
        <v>6</v>
      </c>
      <c r="B116" s="681"/>
      <c r="C116" s="409" t="s">
        <v>146</v>
      </c>
      <c r="D116" s="409" t="str">
        <f>C116</f>
        <v>АО "ТНН"</v>
      </c>
      <c r="E116" s="409" t="s">
        <v>293</v>
      </c>
      <c r="F116" s="410">
        <f>'Прил.4_ф-6_ПЛАН налич.возм'!F116</f>
        <v>0.01</v>
      </c>
      <c r="G116" s="480"/>
      <c r="H116" s="410">
        <f t="shared" si="8"/>
        <v>0.01</v>
      </c>
    </row>
    <row r="117" spans="1:21" ht="24" customHeight="1" x14ac:dyDescent="0.2">
      <c r="A117" s="47">
        <v>7</v>
      </c>
      <c r="B117" s="681"/>
      <c r="C117" s="409" t="s">
        <v>147</v>
      </c>
      <c r="D117" s="409" t="str">
        <f t="shared" si="9"/>
        <v>АО "РЭД"</v>
      </c>
      <c r="E117" s="409" t="s">
        <v>293</v>
      </c>
      <c r="F117" s="410">
        <f>'Прил.4_ф-6_ПЛАН налич.возм'!F117</f>
        <v>0.1</v>
      </c>
      <c r="G117" s="480">
        <v>3.2808999999999998E-2</v>
      </c>
      <c r="H117" s="410">
        <f t="shared" si="8"/>
        <v>6.7191000000000001E-2</v>
      </c>
    </row>
    <row r="118" spans="1:21" ht="24" customHeight="1" x14ac:dyDescent="0.2">
      <c r="A118" s="47">
        <v>8</v>
      </c>
      <c r="B118" s="681"/>
      <c r="C118" s="409" t="s">
        <v>334</v>
      </c>
      <c r="D118" s="409" t="str">
        <f t="shared" si="9"/>
        <v>ООО "РАМА"</v>
      </c>
      <c r="E118" s="409" t="s">
        <v>293</v>
      </c>
      <c r="F118" s="410">
        <f>'Прил.4_ф-6_ПЛАН налич.возм'!F118</f>
        <v>1.72E-2</v>
      </c>
      <c r="G118" s="480">
        <v>4.0720000000000001E-3</v>
      </c>
      <c r="H118" s="410">
        <f t="shared" si="8"/>
        <v>1.3128000000000001E-2</v>
      </c>
    </row>
    <row r="119" spans="1:21" ht="24" customHeight="1" x14ac:dyDescent="0.2">
      <c r="A119" s="47">
        <v>9</v>
      </c>
      <c r="B119" s="681"/>
      <c r="C119" s="409" t="s">
        <v>383</v>
      </c>
      <c r="D119" s="409" t="str">
        <f t="shared" si="9"/>
        <v>ООО "Промсырье"</v>
      </c>
      <c r="E119" s="409" t="s">
        <v>293</v>
      </c>
      <c r="F119" s="410">
        <f>'Прил.4_ф-6_ПЛАН налич.возм'!F119</f>
        <v>7.0000000000000001E-3</v>
      </c>
      <c r="G119" s="410">
        <v>5.9400000000000002E-4</v>
      </c>
      <c r="H119" s="410">
        <f t="shared" si="8"/>
        <v>6.4060000000000002E-3</v>
      </c>
    </row>
    <row r="120" spans="1:21" ht="24" customHeight="1" x14ac:dyDescent="0.2">
      <c r="A120" s="47">
        <v>10</v>
      </c>
      <c r="B120" s="681"/>
      <c r="C120" s="409" t="s">
        <v>486</v>
      </c>
      <c r="D120" s="409" t="str">
        <f>C120</f>
        <v>ООО "ЧМСК"</v>
      </c>
      <c r="E120" s="409" t="s">
        <v>293</v>
      </c>
      <c r="F120" s="410">
        <f>'Прил.4_ф-6_ПЛАН налич.возм'!F120</f>
        <v>0</v>
      </c>
      <c r="G120" s="410">
        <v>4.0769999999999999E-3</v>
      </c>
      <c r="H120" s="410">
        <f t="shared" si="8"/>
        <v>-4.0769999999999999E-3</v>
      </c>
      <c r="J120" s="368"/>
      <c r="K120" s="369"/>
      <c r="L120" s="370"/>
      <c r="M120" s="371"/>
      <c r="N120" s="372"/>
      <c r="O120" s="373"/>
      <c r="P120" s="374"/>
      <c r="Q120" s="375"/>
      <c r="R120" s="376"/>
      <c r="S120" s="377"/>
      <c r="T120" s="378"/>
      <c r="U120" s="379"/>
    </row>
    <row r="121" spans="1:21" ht="24" customHeight="1" x14ac:dyDescent="0.2">
      <c r="A121" s="478">
        <v>11</v>
      </c>
      <c r="B121" s="681"/>
      <c r="C121" s="409" t="s">
        <v>538</v>
      </c>
      <c r="D121" s="409" t="s">
        <v>538</v>
      </c>
      <c r="E121" s="409" t="s">
        <v>293</v>
      </c>
      <c r="F121" s="410">
        <f>'Прил.4_ф-6_ПЛАН налич.возм'!F121</f>
        <v>0</v>
      </c>
      <c r="G121" s="410">
        <v>4.6080000000000001E-3</v>
      </c>
      <c r="H121" s="410">
        <f t="shared" si="8"/>
        <v>-4.6080000000000001E-3</v>
      </c>
      <c r="J121" s="368"/>
      <c r="K121" s="369"/>
      <c r="L121" s="370"/>
      <c r="M121" s="371"/>
      <c r="N121" s="372"/>
      <c r="O121" s="373"/>
      <c r="P121" s="374"/>
      <c r="Q121" s="375"/>
      <c r="R121" s="376"/>
      <c r="S121" s="377"/>
      <c r="T121" s="378"/>
      <c r="U121" s="379"/>
    </row>
    <row r="122" spans="1:21" ht="23.25" customHeight="1" x14ac:dyDescent="0.2">
      <c r="A122" s="683">
        <v>12</v>
      </c>
      <c r="B122" s="681"/>
      <c r="C122" s="686" t="s">
        <v>397</v>
      </c>
      <c r="D122" s="409" t="s">
        <v>496</v>
      </c>
      <c r="E122" s="409" t="s">
        <v>293</v>
      </c>
      <c r="F122" s="410">
        <f>'Прил.4_ф-6_ПЛАН налич.возм'!F122</f>
        <v>0</v>
      </c>
      <c r="G122" s="410">
        <v>7.9799999999999992E-3</v>
      </c>
      <c r="H122" s="410">
        <f t="shared" si="8"/>
        <v>-7.9799999999999992E-3</v>
      </c>
    </row>
    <row r="123" spans="1:21" ht="23.25" customHeight="1" x14ac:dyDescent="0.2">
      <c r="A123" s="684"/>
      <c r="B123" s="681"/>
      <c r="C123" s="687"/>
      <c r="D123" s="409" t="s">
        <v>495</v>
      </c>
      <c r="E123" s="409" t="s">
        <v>293</v>
      </c>
      <c r="F123" s="410">
        <f>'Прил.4_ф-6_ПЛАН налич.возм'!F123</f>
        <v>0</v>
      </c>
      <c r="G123" s="410">
        <v>7.5356000000000006E-2</v>
      </c>
      <c r="H123" s="410">
        <f t="shared" si="8"/>
        <v>-7.5356000000000006E-2</v>
      </c>
    </row>
    <row r="124" spans="1:21" ht="23.25" customHeight="1" x14ac:dyDescent="0.2">
      <c r="A124" s="685"/>
      <c r="B124" s="681"/>
      <c r="C124" s="688"/>
      <c r="D124" s="409" t="s">
        <v>497</v>
      </c>
      <c r="E124" s="409" t="s">
        <v>293</v>
      </c>
      <c r="F124" s="410">
        <f>'Прил.4_ф-6_ПЛАН налич.возм'!F124</f>
        <v>0</v>
      </c>
      <c r="G124" s="410">
        <v>5.4809999999999998E-3</v>
      </c>
      <c r="H124" s="410">
        <f t="shared" si="8"/>
        <v>-5.4809999999999998E-3</v>
      </c>
    </row>
    <row r="125" spans="1:21" ht="30.75" customHeight="1" x14ac:dyDescent="0.2">
      <c r="A125" s="382">
        <v>13</v>
      </c>
      <c r="B125" s="681"/>
      <c r="C125" s="409" t="s">
        <v>498</v>
      </c>
      <c r="D125" s="409" t="s">
        <v>498</v>
      </c>
      <c r="E125" s="409" t="s">
        <v>293</v>
      </c>
      <c r="F125" s="410">
        <f>'Прил.4_ф-6_ПЛАН налич.возм'!F125</f>
        <v>0</v>
      </c>
      <c r="G125" s="410">
        <v>0</v>
      </c>
      <c r="H125" s="410">
        <f t="shared" si="8"/>
        <v>0</v>
      </c>
    </row>
    <row r="126" spans="1:21" ht="29.25" customHeight="1" x14ac:dyDescent="0.2">
      <c r="A126" s="47">
        <v>14</v>
      </c>
      <c r="B126" s="681"/>
      <c r="C126" s="409" t="s">
        <v>154</v>
      </c>
      <c r="D126" s="409" t="str">
        <f t="shared" si="9"/>
        <v>ООО "Лизард"</v>
      </c>
      <c r="E126" s="409" t="s">
        <v>293</v>
      </c>
      <c r="F126" s="410">
        <f>'Прил.4_ф-6_ПЛАН налич.возм'!F126</f>
        <v>0</v>
      </c>
      <c r="G126" s="410">
        <v>0</v>
      </c>
      <c r="H126" s="410">
        <f t="shared" si="8"/>
        <v>0</v>
      </c>
    </row>
    <row r="127" spans="1:21" ht="54" customHeight="1" x14ac:dyDescent="0.2">
      <c r="A127" s="47">
        <v>15</v>
      </c>
      <c r="B127" s="682"/>
      <c r="C127" s="409" t="s">
        <v>155</v>
      </c>
      <c r="D127" s="409" t="str">
        <f t="shared" si="9"/>
        <v>ООО "Научно-производственный центр гидроавтоматики"</v>
      </c>
      <c r="E127" s="409" t="s">
        <v>293</v>
      </c>
      <c r="F127" s="410">
        <f>'Прил.4_ф-6_ПЛАН налич.возм'!F127</f>
        <v>0</v>
      </c>
      <c r="G127" s="410">
        <v>0</v>
      </c>
      <c r="H127" s="410">
        <f t="shared" si="8"/>
        <v>0</v>
      </c>
    </row>
    <row r="128" spans="1:21" x14ac:dyDescent="0.25">
      <c r="A128" s="250"/>
      <c r="B128" s="250" t="s">
        <v>415</v>
      </c>
      <c r="C128" s="412"/>
      <c r="D128" s="412"/>
      <c r="E128" s="412"/>
      <c r="F128" s="410">
        <f>SUM(F111:F127)</f>
        <v>1.2822</v>
      </c>
      <c r="G128" s="410">
        <f>SUM(G111:G127)</f>
        <v>1.1837970000000002</v>
      </c>
      <c r="H128" s="410">
        <f>SUM(H111:H127)</f>
        <v>9.840300000000006E-2</v>
      </c>
    </row>
    <row r="129" spans="1:13" x14ac:dyDescent="0.3">
      <c r="H129" s="416" t="s">
        <v>120</v>
      </c>
    </row>
    <row r="130" spans="1:13" x14ac:dyDescent="0.3">
      <c r="H130" s="417" t="s">
        <v>409</v>
      </c>
    </row>
    <row r="131" spans="1:13" ht="12.75" customHeight="1" x14ac:dyDescent="0.3">
      <c r="H131" s="418" t="s">
        <v>148</v>
      </c>
    </row>
    <row r="133" spans="1:13" ht="20.25" x14ac:dyDescent="0.3">
      <c r="A133" s="690" t="s">
        <v>288</v>
      </c>
      <c r="B133" s="690"/>
      <c r="C133" s="690"/>
      <c r="D133" s="690"/>
      <c r="E133" s="690"/>
      <c r="F133" s="690"/>
      <c r="G133" s="690"/>
      <c r="H133" s="690"/>
    </row>
    <row r="134" spans="1:13" ht="20.25" x14ac:dyDescent="0.3">
      <c r="A134" s="75"/>
      <c r="B134" s="75"/>
      <c r="C134" s="395"/>
      <c r="D134" s="396" t="s">
        <v>289</v>
      </c>
      <c r="E134" s="397" t="s">
        <v>151</v>
      </c>
      <c r="F134" s="398"/>
      <c r="G134" s="398"/>
      <c r="H134" s="398"/>
    </row>
    <row r="135" spans="1:13" x14ac:dyDescent="0.3">
      <c r="A135" s="69"/>
      <c r="B135" s="69"/>
      <c r="C135" s="399"/>
      <c r="D135" s="399"/>
      <c r="E135" s="400" t="s">
        <v>11</v>
      </c>
      <c r="F135" s="398"/>
      <c r="G135" s="398"/>
      <c r="H135" s="398"/>
    </row>
    <row r="136" spans="1:13" x14ac:dyDescent="0.3">
      <c r="A136" s="69"/>
      <c r="B136" s="69"/>
      <c r="C136" s="399"/>
      <c r="D136" s="399"/>
      <c r="E136" s="402" t="s">
        <v>153</v>
      </c>
      <c r="F136" s="398"/>
      <c r="G136" s="398"/>
      <c r="H136" s="398"/>
    </row>
    <row r="137" spans="1:13" x14ac:dyDescent="0.3">
      <c r="A137" s="69"/>
      <c r="B137" s="69"/>
      <c r="C137" s="399"/>
      <c r="D137" s="402"/>
      <c r="E137" s="401"/>
      <c r="F137" s="398"/>
      <c r="G137" s="398"/>
      <c r="H137" s="398"/>
    </row>
    <row r="138" spans="1:13" ht="23.25" customHeight="1" x14ac:dyDescent="0.3">
      <c r="A138" s="69"/>
      <c r="B138" s="69"/>
      <c r="C138" s="399"/>
      <c r="D138" s="403" t="s">
        <v>303</v>
      </c>
      <c r="E138" s="404" t="s">
        <v>297</v>
      </c>
      <c r="F138" s="405" t="s">
        <v>520</v>
      </c>
      <c r="G138" s="398"/>
      <c r="H138" s="398"/>
    </row>
    <row r="139" spans="1:13" x14ac:dyDescent="0.3">
      <c r="B139" s="71"/>
      <c r="D139" s="406"/>
      <c r="E139" s="406"/>
      <c r="F139" s="405"/>
      <c r="G139" s="405"/>
      <c r="I139" s="71"/>
      <c r="J139" s="71"/>
      <c r="K139" s="72"/>
      <c r="L139" s="72"/>
      <c r="M139" s="72"/>
    </row>
    <row r="140" spans="1:13" s="74" customFormat="1" ht="33.75" customHeight="1" x14ac:dyDescent="0.2">
      <c r="A140" s="689" t="s">
        <v>528</v>
      </c>
      <c r="B140" s="689"/>
      <c r="C140" s="689"/>
      <c r="D140" s="689"/>
      <c r="E140" s="689"/>
      <c r="F140" s="689"/>
      <c r="G140" s="689"/>
      <c r="H140" s="689"/>
    </row>
    <row r="141" spans="1:13" ht="75.75" customHeight="1" x14ac:dyDescent="0.2">
      <c r="A141" s="46" t="s">
        <v>142</v>
      </c>
      <c r="B141" s="46" t="s">
        <v>291</v>
      </c>
      <c r="C141" s="407" t="s">
        <v>292</v>
      </c>
      <c r="D141" s="407" t="s">
        <v>143</v>
      </c>
      <c r="E141" s="407" t="s">
        <v>296</v>
      </c>
      <c r="F141" s="408" t="s">
        <v>295</v>
      </c>
      <c r="G141" s="408" t="s">
        <v>340</v>
      </c>
      <c r="H141" s="408" t="s">
        <v>294</v>
      </c>
    </row>
    <row r="142" spans="1:13" s="236" customFormat="1" ht="12.75" x14ac:dyDescent="0.2">
      <c r="A142" s="421"/>
      <c r="B142" s="421">
        <v>1</v>
      </c>
      <c r="C142" s="422">
        <v>2</v>
      </c>
      <c r="D142" s="422">
        <v>3</v>
      </c>
      <c r="E142" s="422">
        <v>4</v>
      </c>
      <c r="F142" s="422">
        <v>5</v>
      </c>
      <c r="G142" s="422">
        <v>6</v>
      </c>
      <c r="H142" s="422">
        <v>7</v>
      </c>
    </row>
    <row r="143" spans="1:13" ht="23.25" customHeight="1" x14ac:dyDescent="0.2">
      <c r="A143" s="47">
        <v>1</v>
      </c>
      <c r="B143" s="680" t="s">
        <v>101</v>
      </c>
      <c r="C143" s="409" t="s">
        <v>144</v>
      </c>
      <c r="D143" s="409" t="s">
        <v>144</v>
      </c>
      <c r="E143" s="409" t="s">
        <v>293</v>
      </c>
      <c r="F143" s="410">
        <v>0.55000000000000004</v>
      </c>
      <c r="G143" s="410">
        <v>0.39530300000000002</v>
      </c>
      <c r="H143" s="410">
        <f t="shared" ref="H143:H159" si="10">F143-G143</f>
        <v>0.15469700000000003</v>
      </c>
    </row>
    <row r="144" spans="1:13" ht="23.25" customHeight="1" x14ac:dyDescent="0.2">
      <c r="A144" s="47">
        <v>2</v>
      </c>
      <c r="B144" s="681"/>
      <c r="C144" s="409" t="s">
        <v>145</v>
      </c>
      <c r="D144" s="409" t="s">
        <v>145</v>
      </c>
      <c r="E144" s="409" t="s">
        <v>293</v>
      </c>
      <c r="F144" s="410">
        <v>0.48</v>
      </c>
      <c r="G144" s="410">
        <v>0.60281899999999999</v>
      </c>
      <c r="H144" s="410">
        <f t="shared" si="10"/>
        <v>-0.12281900000000001</v>
      </c>
    </row>
    <row r="145" spans="1:21" ht="23.25" customHeight="1" x14ac:dyDescent="0.2">
      <c r="A145" s="47">
        <v>3</v>
      </c>
      <c r="B145" s="681"/>
      <c r="C145" s="409" t="s">
        <v>150</v>
      </c>
      <c r="D145" s="409" t="str">
        <f t="shared" ref="D145:D159" si="11">C145</f>
        <v>ООО "КРУГ"</v>
      </c>
      <c r="E145" s="409" t="s">
        <v>293</v>
      </c>
      <c r="F145" s="410">
        <f>'Прил.4_ф-6_ПЛАН налич.возм'!F145</f>
        <v>0.09</v>
      </c>
      <c r="G145" s="410">
        <v>3.0405000000000001E-2</v>
      </c>
      <c r="H145" s="410">
        <f t="shared" si="10"/>
        <v>5.9594999999999995E-2</v>
      </c>
    </row>
    <row r="146" spans="1:21" ht="23.25" customHeight="1" x14ac:dyDescent="0.2">
      <c r="A146" s="47">
        <v>4</v>
      </c>
      <c r="B146" s="681"/>
      <c r="C146" s="409" t="s">
        <v>149</v>
      </c>
      <c r="D146" s="409" t="str">
        <f t="shared" si="11"/>
        <v>ИП Первухин Л.В.</v>
      </c>
      <c r="E146" s="409" t="s">
        <v>293</v>
      </c>
      <c r="F146" s="410">
        <f>'Прил.4_ф-6_ПЛАН налич.возм'!F146</f>
        <v>1E-4</v>
      </c>
      <c r="G146" s="410">
        <v>2.63E-4</v>
      </c>
      <c r="H146" s="410">
        <f t="shared" si="10"/>
        <v>-1.63E-4</v>
      </c>
    </row>
    <row r="147" spans="1:21" ht="23.25" customHeight="1" x14ac:dyDescent="0.2">
      <c r="A147" s="47">
        <v>5</v>
      </c>
      <c r="B147" s="681"/>
      <c r="C147" s="409" t="s">
        <v>146</v>
      </c>
      <c r="D147" s="409" t="str">
        <f t="shared" si="11"/>
        <v>АО "ТНН"</v>
      </c>
      <c r="E147" s="409" t="s">
        <v>293</v>
      </c>
      <c r="F147" s="410">
        <f>'Прил.4_ф-6_ПЛАН налич.возм'!F147</f>
        <v>5.0000000000000001E-3</v>
      </c>
      <c r="G147" s="410">
        <v>1.8550000000000001E-3</v>
      </c>
      <c r="H147" s="410">
        <f t="shared" si="10"/>
        <v>3.1450000000000002E-3</v>
      </c>
    </row>
    <row r="148" spans="1:21" ht="23.25" customHeight="1" x14ac:dyDescent="0.2">
      <c r="A148" s="47">
        <v>6</v>
      </c>
      <c r="B148" s="681"/>
      <c r="C148" s="409" t="s">
        <v>146</v>
      </c>
      <c r="D148" s="409" t="str">
        <f>C148</f>
        <v>АО "ТНН"</v>
      </c>
      <c r="E148" s="409" t="s">
        <v>293</v>
      </c>
      <c r="F148" s="410">
        <f>'Прил.4_ф-6_ПЛАН налич.возм'!F148</f>
        <v>5.0000000000000001E-3</v>
      </c>
      <c r="G148" s="410"/>
      <c r="H148" s="410">
        <f t="shared" si="10"/>
        <v>5.0000000000000001E-3</v>
      </c>
    </row>
    <row r="149" spans="1:21" ht="23.25" customHeight="1" x14ac:dyDescent="0.2">
      <c r="A149" s="47">
        <v>7</v>
      </c>
      <c r="B149" s="681"/>
      <c r="C149" s="409" t="s">
        <v>147</v>
      </c>
      <c r="D149" s="409" t="str">
        <f t="shared" si="11"/>
        <v>АО "РЭД"</v>
      </c>
      <c r="E149" s="409" t="s">
        <v>293</v>
      </c>
      <c r="F149" s="410">
        <f>'Прил.4_ф-6_ПЛАН налич.возм'!F149</f>
        <v>0.04</v>
      </c>
      <c r="G149" s="410">
        <v>1.6673E-2</v>
      </c>
      <c r="H149" s="410">
        <f t="shared" si="10"/>
        <v>2.3327000000000001E-2</v>
      </c>
    </row>
    <row r="150" spans="1:21" ht="23.25" customHeight="1" x14ac:dyDescent="0.2">
      <c r="A150" s="47">
        <v>8</v>
      </c>
      <c r="B150" s="681"/>
      <c r="C150" s="409" t="s">
        <v>334</v>
      </c>
      <c r="D150" s="409" t="str">
        <f t="shared" si="11"/>
        <v>ООО "РАМА"</v>
      </c>
      <c r="E150" s="409" t="s">
        <v>293</v>
      </c>
      <c r="F150" s="410">
        <f>'Прил.4_ф-6_ПЛАН налич.возм'!F150</f>
        <v>8.2000000000000007E-3</v>
      </c>
      <c r="G150" s="410">
        <v>1.114E-3</v>
      </c>
      <c r="H150" s="410">
        <f t="shared" si="10"/>
        <v>7.0860000000000003E-3</v>
      </c>
    </row>
    <row r="151" spans="1:21" ht="23.25" customHeight="1" x14ac:dyDescent="0.2">
      <c r="A151" s="47">
        <v>9</v>
      </c>
      <c r="B151" s="681"/>
      <c r="C151" s="409" t="s">
        <v>383</v>
      </c>
      <c r="D151" s="409" t="str">
        <f t="shared" si="11"/>
        <v>ООО "Промсырье"</v>
      </c>
      <c r="E151" s="409" t="s">
        <v>293</v>
      </c>
      <c r="F151" s="410">
        <f>'Прил.4_ф-6_ПЛАН налич.возм'!F151</f>
        <v>8.0000000000000002E-3</v>
      </c>
      <c r="G151" s="410">
        <v>2.7E-4</v>
      </c>
      <c r="H151" s="410">
        <f t="shared" si="10"/>
        <v>7.7299999999999999E-3</v>
      </c>
    </row>
    <row r="152" spans="1:21" ht="23.25" customHeight="1" x14ac:dyDescent="0.2">
      <c r="A152" s="47">
        <v>10</v>
      </c>
      <c r="B152" s="681"/>
      <c r="C152" s="409" t="s">
        <v>486</v>
      </c>
      <c r="D152" s="409" t="str">
        <f>C152</f>
        <v>ООО "ЧМСК"</v>
      </c>
      <c r="E152" s="409" t="s">
        <v>293</v>
      </c>
      <c r="F152" s="410">
        <f>'Прил.4_ф-6_ПЛАН налич.возм'!F152</f>
        <v>0</v>
      </c>
      <c r="G152" s="410">
        <v>0</v>
      </c>
      <c r="H152" s="410">
        <f t="shared" si="10"/>
        <v>0</v>
      </c>
      <c r="J152" s="368"/>
      <c r="K152" s="369"/>
      <c r="L152" s="370"/>
      <c r="M152" s="371"/>
      <c r="N152" s="372"/>
      <c r="O152" s="373"/>
      <c r="P152" s="374"/>
      <c r="Q152" s="375"/>
      <c r="R152" s="376"/>
      <c r="S152" s="377"/>
      <c r="T152" s="378"/>
      <c r="U152" s="379"/>
    </row>
    <row r="153" spans="1:21" ht="23.25" customHeight="1" x14ac:dyDescent="0.2">
      <c r="A153" s="478">
        <v>11</v>
      </c>
      <c r="B153" s="681"/>
      <c r="C153" s="409" t="s">
        <v>538</v>
      </c>
      <c r="D153" s="409" t="s">
        <v>538</v>
      </c>
      <c r="E153" s="409" t="s">
        <v>293</v>
      </c>
      <c r="F153" s="410">
        <f>'Прил.4_ф-6_ПЛАН налич.возм'!F153</f>
        <v>0</v>
      </c>
      <c r="G153" s="410">
        <v>6.7000000000000002E-4</v>
      </c>
      <c r="H153" s="410">
        <f t="shared" si="10"/>
        <v>-6.7000000000000002E-4</v>
      </c>
      <c r="J153" s="368"/>
      <c r="K153" s="369"/>
      <c r="L153" s="370"/>
      <c r="M153" s="371"/>
      <c r="N153" s="372"/>
      <c r="O153" s="373"/>
      <c r="P153" s="374"/>
      <c r="Q153" s="375"/>
      <c r="R153" s="376"/>
      <c r="S153" s="377"/>
      <c r="T153" s="378"/>
      <c r="U153" s="379"/>
    </row>
    <row r="154" spans="1:21" ht="23.25" customHeight="1" x14ac:dyDescent="0.2">
      <c r="A154" s="683">
        <v>12</v>
      </c>
      <c r="B154" s="681"/>
      <c r="C154" s="686" t="s">
        <v>397</v>
      </c>
      <c r="D154" s="409" t="s">
        <v>496</v>
      </c>
      <c r="E154" s="409" t="s">
        <v>293</v>
      </c>
      <c r="F154" s="410">
        <f>'Прил.4_ф-6_ПЛАН налич.возм'!F154</f>
        <v>0</v>
      </c>
      <c r="G154" s="410">
        <v>3.6089999999999998E-3</v>
      </c>
      <c r="H154" s="410">
        <f>F154-G154</f>
        <v>-3.6089999999999998E-3</v>
      </c>
    </row>
    <row r="155" spans="1:21" ht="23.25" customHeight="1" x14ac:dyDescent="0.2">
      <c r="A155" s="684"/>
      <c r="B155" s="681"/>
      <c r="C155" s="687"/>
      <c r="D155" s="409" t="s">
        <v>495</v>
      </c>
      <c r="E155" s="409" t="s">
        <v>293</v>
      </c>
      <c r="F155" s="410">
        <f>'Прил.4_ф-6_ПЛАН налич.возм'!F155</f>
        <v>0</v>
      </c>
      <c r="G155" s="410">
        <v>8.2430000000000003E-3</v>
      </c>
      <c r="H155" s="410">
        <f t="shared" si="10"/>
        <v>-8.2430000000000003E-3</v>
      </c>
    </row>
    <row r="156" spans="1:21" ht="23.25" customHeight="1" x14ac:dyDescent="0.2">
      <c r="A156" s="685"/>
      <c r="B156" s="681"/>
      <c r="C156" s="688"/>
      <c r="D156" s="409" t="s">
        <v>497</v>
      </c>
      <c r="E156" s="409" t="s">
        <v>293</v>
      </c>
      <c r="F156" s="410">
        <f>'Прил.4_ф-6_ПЛАН налич.возм'!F156</f>
        <v>0</v>
      </c>
      <c r="G156" s="410">
        <v>2.7190000000000001E-3</v>
      </c>
      <c r="H156" s="410">
        <f t="shared" si="10"/>
        <v>-2.7190000000000001E-3</v>
      </c>
    </row>
    <row r="157" spans="1:21" ht="30.75" customHeight="1" x14ac:dyDescent="0.2">
      <c r="A157" s="479">
        <v>13</v>
      </c>
      <c r="B157" s="681"/>
      <c r="C157" s="409" t="s">
        <v>498</v>
      </c>
      <c r="D157" s="409" t="s">
        <v>498</v>
      </c>
      <c r="E157" s="409" t="s">
        <v>293</v>
      </c>
      <c r="F157" s="410">
        <f>'Прил.4_ф-6_ПЛАН налич.возм'!F157</f>
        <v>0</v>
      </c>
      <c r="G157" s="410">
        <v>0</v>
      </c>
      <c r="H157" s="410">
        <f t="shared" si="10"/>
        <v>0</v>
      </c>
    </row>
    <row r="158" spans="1:21" ht="30.75" customHeight="1" x14ac:dyDescent="0.2">
      <c r="A158" s="47">
        <v>14</v>
      </c>
      <c r="B158" s="681"/>
      <c r="C158" s="409" t="s">
        <v>154</v>
      </c>
      <c r="D158" s="409" t="str">
        <f t="shared" si="11"/>
        <v>ООО "Лизард"</v>
      </c>
      <c r="E158" s="409" t="s">
        <v>293</v>
      </c>
      <c r="F158" s="410">
        <f>'Прил.4_ф-6_ПЛАН налич.возм'!F158</f>
        <v>0</v>
      </c>
      <c r="G158" s="410">
        <v>0</v>
      </c>
      <c r="H158" s="410">
        <f t="shared" si="10"/>
        <v>0</v>
      </c>
    </row>
    <row r="159" spans="1:21" ht="57.75" customHeight="1" x14ac:dyDescent="0.2">
      <c r="A159" s="47">
        <v>15</v>
      </c>
      <c r="B159" s="682"/>
      <c r="C159" s="409" t="s">
        <v>155</v>
      </c>
      <c r="D159" s="409" t="str">
        <f t="shared" si="11"/>
        <v>ООО "Научно-производственный центр гидроавтоматики"</v>
      </c>
      <c r="E159" s="409" t="s">
        <v>293</v>
      </c>
      <c r="F159" s="410">
        <f>'Прил.4_ф-6_ПЛАН налич.возм'!F159</f>
        <v>0</v>
      </c>
      <c r="G159" s="410">
        <v>0</v>
      </c>
      <c r="H159" s="410">
        <f t="shared" si="10"/>
        <v>0</v>
      </c>
    </row>
    <row r="160" spans="1:21" x14ac:dyDescent="0.25">
      <c r="A160" s="250"/>
      <c r="B160" s="250" t="s">
        <v>415</v>
      </c>
      <c r="C160" s="412"/>
      <c r="D160" s="412"/>
      <c r="E160" s="412"/>
      <c r="F160" s="410">
        <f>SUM(F143:F159)</f>
        <v>1.1862999999999999</v>
      </c>
      <c r="G160" s="410">
        <f>SUM(G143:G159)</f>
        <v>1.0639429999999996</v>
      </c>
      <c r="H160" s="410">
        <f>SUM(H143:H159)</f>
        <v>0.12235699999999999</v>
      </c>
    </row>
    <row r="161" spans="1:13" x14ac:dyDescent="0.3">
      <c r="H161" s="416" t="s">
        <v>120</v>
      </c>
    </row>
    <row r="162" spans="1:13" x14ac:dyDescent="0.3">
      <c r="H162" s="417" t="s">
        <v>409</v>
      </c>
    </row>
    <row r="163" spans="1:13" ht="12.75" customHeight="1" x14ac:dyDescent="0.3">
      <c r="H163" s="418" t="s">
        <v>148</v>
      </c>
    </row>
    <row r="165" spans="1:13" ht="20.25" x14ac:dyDescent="0.3">
      <c r="A165" s="690" t="s">
        <v>288</v>
      </c>
      <c r="B165" s="690"/>
      <c r="C165" s="690"/>
      <c r="D165" s="690"/>
      <c r="E165" s="690"/>
      <c r="F165" s="690"/>
      <c r="G165" s="690"/>
      <c r="H165" s="690"/>
    </row>
    <row r="166" spans="1:13" ht="20.25" x14ac:dyDescent="0.3">
      <c r="A166" s="75"/>
      <c r="B166" s="75"/>
      <c r="C166" s="395"/>
      <c r="D166" s="396" t="s">
        <v>289</v>
      </c>
      <c r="E166" s="397" t="s">
        <v>151</v>
      </c>
      <c r="F166" s="398"/>
      <c r="G166" s="398"/>
      <c r="H166" s="398"/>
    </row>
    <row r="167" spans="1:13" x14ac:dyDescent="0.3">
      <c r="A167" s="69"/>
      <c r="B167" s="69"/>
      <c r="C167" s="399"/>
      <c r="D167" s="399"/>
      <c r="E167" s="400" t="s">
        <v>11</v>
      </c>
      <c r="F167" s="398"/>
      <c r="G167" s="398"/>
      <c r="H167" s="398"/>
    </row>
    <row r="168" spans="1:13" x14ac:dyDescent="0.3">
      <c r="A168" s="69"/>
      <c r="B168" s="69"/>
      <c r="C168" s="399"/>
      <c r="D168" s="399"/>
      <c r="E168" s="402" t="s">
        <v>153</v>
      </c>
      <c r="F168" s="398"/>
      <c r="G168" s="398"/>
      <c r="H168" s="398"/>
    </row>
    <row r="169" spans="1:13" x14ac:dyDescent="0.3">
      <c r="A169" s="69"/>
      <c r="B169" s="69"/>
      <c r="C169" s="399"/>
      <c r="D169" s="402"/>
      <c r="E169" s="401"/>
      <c r="F169" s="398"/>
      <c r="G169" s="398"/>
      <c r="H169" s="398"/>
    </row>
    <row r="170" spans="1:13" x14ac:dyDescent="0.3">
      <c r="A170" s="69"/>
      <c r="B170" s="69"/>
      <c r="C170" s="399"/>
      <c r="D170" s="403" t="s">
        <v>303</v>
      </c>
      <c r="E170" s="404" t="s">
        <v>290</v>
      </c>
      <c r="F170" s="405" t="s">
        <v>520</v>
      </c>
      <c r="G170" s="398"/>
      <c r="H170" s="398"/>
    </row>
    <row r="171" spans="1:13" x14ac:dyDescent="0.3">
      <c r="B171" s="71"/>
      <c r="D171" s="406"/>
      <c r="E171" s="406"/>
      <c r="F171" s="405"/>
      <c r="G171" s="405"/>
      <c r="I171" s="71"/>
      <c r="J171" s="71"/>
      <c r="K171" s="72"/>
      <c r="L171" s="72"/>
      <c r="M171" s="72"/>
    </row>
    <row r="172" spans="1:13" s="74" customFormat="1" ht="37.5" customHeight="1" x14ac:dyDescent="0.2">
      <c r="A172" s="689" t="s">
        <v>529</v>
      </c>
      <c r="B172" s="689"/>
      <c r="C172" s="689"/>
      <c r="D172" s="689"/>
      <c r="E172" s="689"/>
      <c r="F172" s="689"/>
      <c r="G172" s="689"/>
      <c r="H172" s="689"/>
    </row>
    <row r="173" spans="1:13" ht="75.75" customHeight="1" x14ac:dyDescent="0.2">
      <c r="A173" s="46" t="s">
        <v>142</v>
      </c>
      <c r="B173" s="46" t="s">
        <v>291</v>
      </c>
      <c r="C173" s="407" t="s">
        <v>292</v>
      </c>
      <c r="D173" s="407" t="s">
        <v>143</v>
      </c>
      <c r="E173" s="407" t="s">
        <v>296</v>
      </c>
      <c r="F173" s="408" t="s">
        <v>295</v>
      </c>
      <c r="G173" s="408" t="s">
        <v>340</v>
      </c>
      <c r="H173" s="408" t="s">
        <v>294</v>
      </c>
    </row>
    <row r="174" spans="1:13" s="236" customFormat="1" ht="12.75" x14ac:dyDescent="0.2">
      <c r="A174" s="421"/>
      <c r="B174" s="421">
        <v>1</v>
      </c>
      <c r="C174" s="422">
        <v>2</v>
      </c>
      <c r="D174" s="422">
        <v>3</v>
      </c>
      <c r="E174" s="422">
        <v>4</v>
      </c>
      <c r="F174" s="422">
        <v>5</v>
      </c>
      <c r="G174" s="422">
        <v>6</v>
      </c>
      <c r="H174" s="422">
        <v>7</v>
      </c>
    </row>
    <row r="175" spans="1:13" ht="24" customHeight="1" x14ac:dyDescent="0.2">
      <c r="A175" s="47">
        <v>1</v>
      </c>
      <c r="B175" s="680" t="s">
        <v>101</v>
      </c>
      <c r="C175" s="409" t="s">
        <v>144</v>
      </c>
      <c r="D175" s="409" t="s">
        <v>144</v>
      </c>
      <c r="E175" s="409" t="s">
        <v>293</v>
      </c>
      <c r="F175" s="410">
        <v>0.55000000000000004</v>
      </c>
      <c r="G175" s="410">
        <v>0.37416700000000003</v>
      </c>
      <c r="H175" s="410">
        <f t="shared" ref="H175:H191" si="12">F175-G175</f>
        <v>0.17583300000000002</v>
      </c>
    </row>
    <row r="176" spans="1:13" ht="24" customHeight="1" x14ac:dyDescent="0.2">
      <c r="A176" s="47">
        <v>2</v>
      </c>
      <c r="B176" s="681"/>
      <c r="C176" s="409" t="s">
        <v>145</v>
      </c>
      <c r="D176" s="409" t="s">
        <v>145</v>
      </c>
      <c r="E176" s="409" t="s">
        <v>293</v>
      </c>
      <c r="F176" s="410">
        <v>0.48</v>
      </c>
      <c r="G176" s="410">
        <v>0.408941</v>
      </c>
      <c r="H176" s="410">
        <f t="shared" si="12"/>
        <v>7.1058999999999983E-2</v>
      </c>
    </row>
    <row r="177" spans="1:21" ht="24" customHeight="1" x14ac:dyDescent="0.2">
      <c r="A177" s="47">
        <v>3</v>
      </c>
      <c r="B177" s="681"/>
      <c r="C177" s="409" t="s">
        <v>150</v>
      </c>
      <c r="D177" s="409" t="str">
        <f t="shared" ref="D177:D191" si="13">C177</f>
        <v>ООО "КРУГ"</v>
      </c>
      <c r="E177" s="409" t="s">
        <v>293</v>
      </c>
      <c r="F177" s="410">
        <f>'Прил.4_ф-6_ПЛАН налич.возм'!F177</f>
        <v>8.5000000000000006E-2</v>
      </c>
      <c r="G177" s="410">
        <v>1.5605000000000001E-2</v>
      </c>
      <c r="H177" s="410">
        <f t="shared" si="12"/>
        <v>6.9395000000000012E-2</v>
      </c>
    </row>
    <row r="178" spans="1:21" ht="24" customHeight="1" x14ac:dyDescent="0.2">
      <c r="A178" s="47">
        <v>4</v>
      </c>
      <c r="B178" s="681"/>
      <c r="C178" s="409" t="s">
        <v>149</v>
      </c>
      <c r="D178" s="409" t="str">
        <f t="shared" si="13"/>
        <v>ИП Первухин Л.В.</v>
      </c>
      <c r="E178" s="409" t="s">
        <v>293</v>
      </c>
      <c r="F178" s="410">
        <f>'Прил.4_ф-6_ПЛАН налич.возм'!F178</f>
        <v>1E-4</v>
      </c>
      <c r="G178" s="410">
        <v>0</v>
      </c>
      <c r="H178" s="410">
        <f t="shared" si="12"/>
        <v>1E-4</v>
      </c>
    </row>
    <row r="179" spans="1:21" ht="24" customHeight="1" x14ac:dyDescent="0.2">
      <c r="A179" s="47">
        <v>5</v>
      </c>
      <c r="B179" s="681"/>
      <c r="C179" s="409" t="s">
        <v>146</v>
      </c>
      <c r="D179" s="409" t="str">
        <f t="shared" si="13"/>
        <v>АО "ТНН"</v>
      </c>
      <c r="E179" s="409" t="s">
        <v>293</v>
      </c>
      <c r="F179" s="410">
        <f>'Прил.4_ф-6_ПЛАН налич.возм'!F179</f>
        <v>2E-3</v>
      </c>
      <c r="G179" s="410">
        <v>7.7999999999999999E-4</v>
      </c>
      <c r="H179" s="410">
        <f t="shared" si="12"/>
        <v>1.2200000000000002E-3</v>
      </c>
    </row>
    <row r="180" spans="1:21" ht="24" customHeight="1" x14ac:dyDescent="0.2">
      <c r="A180" s="47">
        <v>6</v>
      </c>
      <c r="B180" s="681"/>
      <c r="C180" s="409" t="s">
        <v>146</v>
      </c>
      <c r="D180" s="409" t="str">
        <f>C180</f>
        <v>АО "ТНН"</v>
      </c>
      <c r="E180" s="409" t="s">
        <v>293</v>
      </c>
      <c r="F180" s="410">
        <f>'Прил.4_ф-6_ПЛАН налич.возм'!F180</f>
        <v>0</v>
      </c>
      <c r="G180" s="410">
        <v>0</v>
      </c>
      <c r="H180" s="410">
        <f t="shared" si="12"/>
        <v>0</v>
      </c>
    </row>
    <row r="181" spans="1:21" ht="24" customHeight="1" x14ac:dyDescent="0.2">
      <c r="A181" s="47">
        <v>7</v>
      </c>
      <c r="B181" s="681"/>
      <c r="C181" s="409" t="s">
        <v>147</v>
      </c>
      <c r="D181" s="409" t="str">
        <f t="shared" si="13"/>
        <v>АО "РЭД"</v>
      </c>
      <c r="E181" s="409" t="s">
        <v>293</v>
      </c>
      <c r="F181" s="410">
        <f>'Прил.4_ф-6_ПЛАН налич.возм'!F181</f>
        <v>0.03</v>
      </c>
      <c r="G181" s="410">
        <v>1.4187999999999999E-2</v>
      </c>
      <c r="H181" s="410">
        <f t="shared" si="12"/>
        <v>1.5812E-2</v>
      </c>
    </row>
    <row r="182" spans="1:21" ht="24" customHeight="1" x14ac:dyDescent="0.2">
      <c r="A182" s="47">
        <v>8</v>
      </c>
      <c r="B182" s="681"/>
      <c r="C182" s="409" t="s">
        <v>334</v>
      </c>
      <c r="D182" s="409" t="str">
        <f t="shared" si="13"/>
        <v>ООО "РАМА"</v>
      </c>
      <c r="E182" s="409" t="s">
        <v>293</v>
      </c>
      <c r="F182" s="410">
        <f>'Прил.4_ф-6_ПЛАН налич.возм'!F182</f>
        <v>7.1999999999999998E-3</v>
      </c>
      <c r="G182" s="410">
        <v>6.7599999999999995E-4</v>
      </c>
      <c r="H182" s="410">
        <f t="shared" si="12"/>
        <v>6.5240000000000003E-3</v>
      </c>
    </row>
    <row r="183" spans="1:21" ht="24" customHeight="1" x14ac:dyDescent="0.2">
      <c r="A183" s="47">
        <v>9</v>
      </c>
      <c r="B183" s="681"/>
      <c r="C183" s="409" t="s">
        <v>383</v>
      </c>
      <c r="D183" s="409" t="str">
        <f t="shared" si="13"/>
        <v>ООО "Промсырье"</v>
      </c>
      <c r="E183" s="409" t="s">
        <v>293</v>
      </c>
      <c r="F183" s="410">
        <f>'Прил.4_ф-6_ПЛАН налич.возм'!F183</f>
        <v>8.0000000000000002E-3</v>
      </c>
      <c r="G183" s="410">
        <v>2.6999999999999999E-5</v>
      </c>
      <c r="H183" s="410">
        <f t="shared" si="12"/>
        <v>7.9730000000000009E-3</v>
      </c>
    </row>
    <row r="184" spans="1:21" ht="24" customHeight="1" x14ac:dyDescent="0.2">
      <c r="A184" s="47">
        <v>10</v>
      </c>
      <c r="B184" s="681"/>
      <c r="C184" s="409" t="s">
        <v>486</v>
      </c>
      <c r="D184" s="409" t="str">
        <f>C184</f>
        <v>ООО "ЧМСК"</v>
      </c>
      <c r="E184" s="409" t="s">
        <v>293</v>
      </c>
      <c r="F184" s="410">
        <f>'Прил.4_ф-6_ПЛАН налич.возм'!F184</f>
        <v>0</v>
      </c>
      <c r="G184" s="410">
        <v>0</v>
      </c>
      <c r="H184" s="410">
        <f t="shared" si="12"/>
        <v>0</v>
      </c>
      <c r="J184" s="368"/>
      <c r="K184" s="369"/>
      <c r="L184" s="370"/>
      <c r="M184" s="371"/>
      <c r="N184" s="372"/>
      <c r="O184" s="373"/>
      <c r="P184" s="374"/>
      <c r="Q184" s="375"/>
      <c r="R184" s="376"/>
      <c r="S184" s="377"/>
      <c r="T184" s="378"/>
      <c r="U184" s="379"/>
    </row>
    <row r="185" spans="1:21" ht="24" customHeight="1" x14ac:dyDescent="0.2">
      <c r="A185" s="478">
        <v>11</v>
      </c>
      <c r="B185" s="681"/>
      <c r="C185" s="409" t="s">
        <v>538</v>
      </c>
      <c r="D185" s="409" t="s">
        <v>538</v>
      </c>
      <c r="E185" s="409" t="s">
        <v>293</v>
      </c>
      <c r="F185" s="410">
        <f>'Прил.4_ф-6_ПЛАН налич.возм'!F185</f>
        <v>0</v>
      </c>
      <c r="G185" s="410">
        <v>0</v>
      </c>
      <c r="H185" s="410">
        <f t="shared" si="12"/>
        <v>0</v>
      </c>
      <c r="J185" s="368"/>
      <c r="K185" s="369"/>
      <c r="L185" s="370"/>
      <c r="M185" s="371"/>
      <c r="N185" s="372"/>
      <c r="O185" s="373"/>
      <c r="P185" s="374"/>
      <c r="Q185" s="375"/>
      <c r="R185" s="376"/>
      <c r="S185" s="377"/>
      <c r="T185" s="378"/>
      <c r="U185" s="379"/>
    </row>
    <row r="186" spans="1:21" ht="23.25" customHeight="1" x14ac:dyDescent="0.2">
      <c r="A186" s="683">
        <v>12</v>
      </c>
      <c r="B186" s="681"/>
      <c r="C186" s="686" t="s">
        <v>397</v>
      </c>
      <c r="D186" s="409" t="s">
        <v>496</v>
      </c>
      <c r="E186" s="409" t="s">
        <v>293</v>
      </c>
      <c r="F186" s="410">
        <f>'Прил.4_ф-6_ПЛАН налич.возм'!F186</f>
        <v>0</v>
      </c>
      <c r="G186" s="410">
        <v>3.0179999999999998E-3</v>
      </c>
      <c r="H186" s="410">
        <f t="shared" si="12"/>
        <v>-3.0179999999999998E-3</v>
      </c>
    </row>
    <row r="187" spans="1:21" ht="23.25" customHeight="1" x14ac:dyDescent="0.2">
      <c r="A187" s="684"/>
      <c r="B187" s="681"/>
      <c r="C187" s="687"/>
      <c r="D187" s="409" t="s">
        <v>495</v>
      </c>
      <c r="E187" s="409" t="s">
        <v>293</v>
      </c>
      <c r="F187" s="410">
        <f>'Прил.4_ф-6_ПЛАН налич.возм'!F187</f>
        <v>0</v>
      </c>
      <c r="G187" s="410">
        <v>0</v>
      </c>
      <c r="H187" s="410">
        <f t="shared" si="12"/>
        <v>0</v>
      </c>
    </row>
    <row r="188" spans="1:21" ht="23.25" customHeight="1" x14ac:dyDescent="0.2">
      <c r="A188" s="685"/>
      <c r="B188" s="681"/>
      <c r="C188" s="688"/>
      <c r="D188" s="409" t="s">
        <v>497</v>
      </c>
      <c r="E188" s="409" t="s">
        <v>293</v>
      </c>
      <c r="F188" s="410">
        <f>'Прил.4_ф-6_ПЛАН налич.возм'!F188</f>
        <v>0</v>
      </c>
      <c r="G188" s="410">
        <v>2.6879999999999999E-3</v>
      </c>
      <c r="H188" s="410">
        <f t="shared" si="12"/>
        <v>-2.6879999999999999E-3</v>
      </c>
    </row>
    <row r="189" spans="1:21" ht="30.75" customHeight="1" x14ac:dyDescent="0.2">
      <c r="A189" s="479">
        <v>13</v>
      </c>
      <c r="B189" s="681"/>
      <c r="C189" s="409" t="s">
        <v>498</v>
      </c>
      <c r="D189" s="409" t="s">
        <v>498</v>
      </c>
      <c r="E189" s="409" t="s">
        <v>293</v>
      </c>
      <c r="F189" s="410">
        <f>'Прил.4_ф-6_ПЛАН налич.возм'!F189</f>
        <v>0</v>
      </c>
      <c r="G189" s="410">
        <v>0</v>
      </c>
      <c r="H189" s="410">
        <f t="shared" si="12"/>
        <v>0</v>
      </c>
    </row>
    <row r="190" spans="1:21" ht="30" customHeight="1" x14ac:dyDescent="0.2">
      <c r="A190" s="47">
        <v>14</v>
      </c>
      <c r="B190" s="681"/>
      <c r="C190" s="409" t="s">
        <v>154</v>
      </c>
      <c r="D190" s="409" t="str">
        <f t="shared" si="13"/>
        <v>ООО "Лизард"</v>
      </c>
      <c r="E190" s="409" t="s">
        <v>293</v>
      </c>
      <c r="F190" s="410">
        <f>'Прил.4_ф-6_ПЛАН налич.возм'!F190</f>
        <v>0</v>
      </c>
      <c r="G190" s="410">
        <v>0</v>
      </c>
      <c r="H190" s="410">
        <f t="shared" si="12"/>
        <v>0</v>
      </c>
    </row>
    <row r="191" spans="1:21" ht="61.5" customHeight="1" x14ac:dyDescent="0.2">
      <c r="A191" s="47">
        <v>15</v>
      </c>
      <c r="B191" s="682"/>
      <c r="C191" s="409" t="s">
        <v>155</v>
      </c>
      <c r="D191" s="409" t="str">
        <f t="shared" si="13"/>
        <v>ООО "Научно-производственный центр гидроавтоматики"</v>
      </c>
      <c r="E191" s="409" t="s">
        <v>293</v>
      </c>
      <c r="F191" s="410">
        <f>'Прил.4_ф-6_ПЛАН налич.возм'!F191</f>
        <v>0</v>
      </c>
      <c r="G191" s="410">
        <v>0</v>
      </c>
      <c r="H191" s="410">
        <f t="shared" si="12"/>
        <v>0</v>
      </c>
    </row>
    <row r="192" spans="1:21" x14ac:dyDescent="0.25">
      <c r="A192" s="250"/>
      <c r="B192" s="250" t="s">
        <v>415</v>
      </c>
      <c r="C192" s="412"/>
      <c r="D192" s="412"/>
      <c r="E192" s="412"/>
      <c r="F192" s="410">
        <f>SUM(F175:F191)</f>
        <v>1.1623000000000001</v>
      </c>
      <c r="G192" s="410">
        <f>SUM(G175:G191)</f>
        <v>0.82008999999999999</v>
      </c>
      <c r="H192" s="410">
        <f>SUM(H175:H191)</f>
        <v>0.3422099999999999</v>
      </c>
    </row>
    <row r="193" spans="1:13" x14ac:dyDescent="0.3">
      <c r="H193" s="416" t="s">
        <v>120</v>
      </c>
      <c r="I193" s="45"/>
      <c r="J193" s="45"/>
    </row>
    <row r="194" spans="1:13" x14ac:dyDescent="0.3">
      <c r="H194" s="417" t="s">
        <v>409</v>
      </c>
    </row>
    <row r="195" spans="1:13" ht="12.75" customHeight="1" x14ac:dyDescent="0.3">
      <c r="H195" s="418" t="s">
        <v>148</v>
      </c>
    </row>
    <row r="197" spans="1:13" ht="20.25" x14ac:dyDescent="0.3">
      <c r="A197" s="690" t="s">
        <v>288</v>
      </c>
      <c r="B197" s="690"/>
      <c r="C197" s="690"/>
      <c r="D197" s="690"/>
      <c r="E197" s="690"/>
      <c r="F197" s="690"/>
      <c r="G197" s="690"/>
      <c r="H197" s="690"/>
    </row>
    <row r="198" spans="1:13" ht="20.25" x14ac:dyDescent="0.3">
      <c r="A198" s="75"/>
      <c r="B198" s="75"/>
      <c r="C198" s="395"/>
      <c r="D198" s="396" t="s">
        <v>289</v>
      </c>
      <c r="E198" s="397" t="s">
        <v>151</v>
      </c>
      <c r="F198" s="398"/>
      <c r="G198" s="398"/>
      <c r="H198" s="398"/>
    </row>
    <row r="199" spans="1:13" x14ac:dyDescent="0.3">
      <c r="A199" s="69"/>
      <c r="B199" s="69"/>
      <c r="C199" s="399"/>
      <c r="D199" s="399"/>
      <c r="E199" s="400" t="s">
        <v>11</v>
      </c>
      <c r="F199" s="398"/>
      <c r="G199" s="398"/>
      <c r="H199" s="398"/>
    </row>
    <row r="200" spans="1:13" x14ac:dyDescent="0.3">
      <c r="A200" s="69"/>
      <c r="B200" s="69"/>
      <c r="C200" s="399"/>
      <c r="D200" s="399"/>
      <c r="E200" s="402" t="s">
        <v>153</v>
      </c>
      <c r="F200" s="398"/>
      <c r="G200" s="398"/>
      <c r="H200" s="398"/>
    </row>
    <row r="201" spans="1:13" x14ac:dyDescent="0.3">
      <c r="A201" s="69"/>
      <c r="B201" s="69"/>
      <c r="C201" s="399"/>
      <c r="D201" s="402"/>
      <c r="E201" s="401"/>
      <c r="F201" s="398"/>
      <c r="G201" s="398"/>
      <c r="H201" s="398"/>
    </row>
    <row r="202" spans="1:13" x14ac:dyDescent="0.3">
      <c r="A202" s="69"/>
      <c r="B202" s="69"/>
      <c r="C202" s="399"/>
      <c r="D202" s="403" t="s">
        <v>303</v>
      </c>
      <c r="E202" s="404" t="s">
        <v>330</v>
      </c>
      <c r="F202" s="405" t="s">
        <v>534</v>
      </c>
      <c r="G202" s="398"/>
      <c r="H202" s="398"/>
    </row>
    <row r="203" spans="1:13" x14ac:dyDescent="0.3">
      <c r="B203" s="71"/>
      <c r="D203" s="406"/>
      <c r="E203" s="406"/>
      <c r="F203" s="405"/>
      <c r="G203" s="405"/>
      <c r="I203" s="71"/>
      <c r="J203" s="71"/>
      <c r="K203" s="72"/>
      <c r="L203" s="72"/>
      <c r="M203" s="72"/>
    </row>
    <row r="204" spans="1:13" s="74" customFormat="1" ht="37.5" customHeight="1" x14ac:dyDescent="0.2">
      <c r="A204" s="689" t="s">
        <v>530</v>
      </c>
      <c r="B204" s="689"/>
      <c r="C204" s="689"/>
      <c r="D204" s="689"/>
      <c r="E204" s="689"/>
      <c r="F204" s="689"/>
      <c r="G204" s="689"/>
      <c r="H204" s="689"/>
    </row>
    <row r="205" spans="1:13" ht="75.75" customHeight="1" x14ac:dyDescent="0.2">
      <c r="A205" s="46" t="s">
        <v>142</v>
      </c>
      <c r="B205" s="46" t="s">
        <v>291</v>
      </c>
      <c r="C205" s="407" t="s">
        <v>292</v>
      </c>
      <c r="D205" s="407" t="s">
        <v>143</v>
      </c>
      <c r="E205" s="407" t="s">
        <v>296</v>
      </c>
      <c r="F205" s="408" t="s">
        <v>295</v>
      </c>
      <c r="G205" s="408" t="s">
        <v>340</v>
      </c>
      <c r="H205" s="408" t="s">
        <v>294</v>
      </c>
    </row>
    <row r="206" spans="1:13" s="236" customFormat="1" ht="12.75" x14ac:dyDescent="0.2">
      <c r="A206" s="421"/>
      <c r="B206" s="421">
        <v>1</v>
      </c>
      <c r="C206" s="422">
        <v>2</v>
      </c>
      <c r="D206" s="422">
        <v>3</v>
      </c>
      <c r="E206" s="422">
        <v>4</v>
      </c>
      <c r="F206" s="422">
        <v>5</v>
      </c>
      <c r="G206" s="422">
        <v>6</v>
      </c>
      <c r="H206" s="422">
        <v>7</v>
      </c>
    </row>
    <row r="207" spans="1:13" ht="24" customHeight="1" x14ac:dyDescent="0.2">
      <c r="A207" s="47">
        <v>1</v>
      </c>
      <c r="B207" s="680" t="s">
        <v>335</v>
      </c>
      <c r="C207" s="409" t="s">
        <v>144</v>
      </c>
      <c r="D207" s="409" t="s">
        <v>144</v>
      </c>
      <c r="E207" s="409" t="s">
        <v>293</v>
      </c>
      <c r="F207" s="410">
        <f>'Прил.4_ф-6_ПЛАН налич.возм'!F208</f>
        <v>0.21</v>
      </c>
      <c r="G207" s="410">
        <v>0.42444500000000002</v>
      </c>
      <c r="H207" s="410">
        <f>F207-G207</f>
        <v>-0.21444500000000002</v>
      </c>
    </row>
    <row r="208" spans="1:13" ht="24" customHeight="1" x14ac:dyDescent="0.2">
      <c r="A208" s="47">
        <v>2</v>
      </c>
      <c r="B208" s="681"/>
      <c r="C208" s="409" t="s">
        <v>145</v>
      </c>
      <c r="D208" s="409" t="s">
        <v>145</v>
      </c>
      <c r="E208" s="409" t="s">
        <v>293</v>
      </c>
      <c r="F208" s="410">
        <f>'Прил.4_ф-6_ПЛАН налич.возм'!F209</f>
        <v>8.5000000000000006E-2</v>
      </c>
      <c r="G208" s="410">
        <v>0.32542599999999999</v>
      </c>
      <c r="H208" s="410">
        <f>F208-G208</f>
        <v>-0.24042599999999997</v>
      </c>
    </row>
    <row r="209" spans="1:21" ht="24" customHeight="1" x14ac:dyDescent="0.2">
      <c r="A209" s="47">
        <v>3</v>
      </c>
      <c r="B209" s="681"/>
      <c r="C209" s="409" t="s">
        <v>150</v>
      </c>
      <c r="D209" s="409" t="str">
        <f t="shared" ref="D209:D223" si="14">C209</f>
        <v>ООО "КРУГ"</v>
      </c>
      <c r="E209" s="409" t="s">
        <v>293</v>
      </c>
      <c r="F209" s="410">
        <f>'Прил.4_ф-6_ПЛАН налич.возм'!F210</f>
        <v>1E-4</v>
      </c>
      <c r="G209" s="410">
        <v>3.3154999999999997E-2</v>
      </c>
      <c r="H209" s="410">
        <f>F209-G209</f>
        <v>-3.3054999999999994E-2</v>
      </c>
    </row>
    <row r="210" spans="1:21" ht="24" customHeight="1" x14ac:dyDescent="0.2">
      <c r="A210" s="47">
        <v>4</v>
      </c>
      <c r="B210" s="681"/>
      <c r="C210" s="409" t="s">
        <v>149</v>
      </c>
      <c r="D210" s="409" t="str">
        <f t="shared" si="14"/>
        <v>ИП Первухин Л.В.</v>
      </c>
      <c r="E210" s="409" t="s">
        <v>293</v>
      </c>
      <c r="F210" s="410">
        <f>'Прил.4_ф-6_ПЛАН налич.возм'!F211</f>
        <v>2E-3</v>
      </c>
      <c r="G210" s="410">
        <v>2.9E-5</v>
      </c>
      <c r="H210" s="410">
        <f>F210-G210</f>
        <v>1.9710000000000001E-3</v>
      </c>
    </row>
    <row r="211" spans="1:21" ht="24" customHeight="1" x14ac:dyDescent="0.2">
      <c r="A211" s="47">
        <v>5</v>
      </c>
      <c r="B211" s="681"/>
      <c r="C211" s="409" t="s">
        <v>146</v>
      </c>
      <c r="D211" s="409" t="str">
        <f t="shared" si="14"/>
        <v>АО "ТНН"</v>
      </c>
      <c r="E211" s="409" t="s">
        <v>293</v>
      </c>
      <c r="F211" s="410">
        <v>2E-3</v>
      </c>
      <c r="G211" s="410">
        <v>1.1410000000000001E-3</v>
      </c>
      <c r="H211" s="410">
        <f>F211-G211</f>
        <v>8.5899999999999995E-4</v>
      </c>
    </row>
    <row r="212" spans="1:21" ht="24" customHeight="1" x14ac:dyDescent="0.2">
      <c r="A212" s="47">
        <v>6</v>
      </c>
      <c r="B212" s="681"/>
      <c r="C212" s="409" t="s">
        <v>146</v>
      </c>
      <c r="D212" s="409" t="str">
        <f>C212</f>
        <v>АО "ТНН"</v>
      </c>
      <c r="E212" s="409" t="s">
        <v>293</v>
      </c>
      <c r="F212" s="410">
        <v>0</v>
      </c>
      <c r="G212" s="410">
        <v>0</v>
      </c>
      <c r="H212" s="410">
        <f t="shared" ref="H212:H214" si="15">F212-G212</f>
        <v>0</v>
      </c>
    </row>
    <row r="213" spans="1:21" ht="24" customHeight="1" x14ac:dyDescent="0.2">
      <c r="A213" s="47">
        <v>7</v>
      </c>
      <c r="B213" s="681"/>
      <c r="C213" s="409" t="s">
        <v>147</v>
      </c>
      <c r="D213" s="409" t="str">
        <f t="shared" si="14"/>
        <v>АО "РЭД"</v>
      </c>
      <c r="E213" s="409" t="s">
        <v>293</v>
      </c>
      <c r="F213" s="410">
        <v>0.03</v>
      </c>
      <c r="G213" s="410">
        <v>9.8919999999999998E-3</v>
      </c>
      <c r="H213" s="410">
        <f t="shared" si="15"/>
        <v>2.0108000000000001E-2</v>
      </c>
    </row>
    <row r="214" spans="1:21" ht="24" customHeight="1" x14ac:dyDescent="0.2">
      <c r="A214" s="47">
        <v>8</v>
      </c>
      <c r="B214" s="681"/>
      <c r="C214" s="409" t="s">
        <v>334</v>
      </c>
      <c r="D214" s="409" t="str">
        <f t="shared" si="14"/>
        <v>ООО "РАМА"</v>
      </c>
      <c r="E214" s="409" t="s">
        <v>293</v>
      </c>
      <c r="F214" s="410">
        <f>'Прил.4_ф-6_ПЛАН налич.возм'!F215</f>
        <v>8.0000000000000002E-3</v>
      </c>
      <c r="G214" s="410">
        <v>7.1400000000000001E-4</v>
      </c>
      <c r="H214" s="410">
        <f t="shared" si="15"/>
        <v>7.2859999999999999E-3</v>
      </c>
    </row>
    <row r="215" spans="1:21" ht="24" customHeight="1" x14ac:dyDescent="0.2">
      <c r="A215" s="47">
        <v>9</v>
      </c>
      <c r="B215" s="681"/>
      <c r="C215" s="409" t="s">
        <v>383</v>
      </c>
      <c r="D215" s="409" t="str">
        <f t="shared" si="14"/>
        <v>ООО "Промсырье"</v>
      </c>
      <c r="E215" s="409" t="s">
        <v>293</v>
      </c>
      <c r="F215" s="410">
        <f>'Прил.4_ф-6_ПЛАН налич.возм'!F215</f>
        <v>8.0000000000000002E-3</v>
      </c>
      <c r="G215" s="410">
        <v>9.0000000000000002E-6</v>
      </c>
      <c r="H215" s="410">
        <f t="shared" ref="H215:H223" si="16">F215-G215</f>
        <v>7.9909999999999998E-3</v>
      </c>
    </row>
    <row r="216" spans="1:21" ht="24" customHeight="1" x14ac:dyDescent="0.2">
      <c r="A216" s="47">
        <v>10</v>
      </c>
      <c r="B216" s="681"/>
      <c r="C216" s="409" t="s">
        <v>486</v>
      </c>
      <c r="D216" s="409" t="str">
        <f>C216</f>
        <v>ООО "ЧМСК"</v>
      </c>
      <c r="E216" s="409" t="s">
        <v>293</v>
      </c>
      <c r="F216" s="410">
        <f>'Прил.4_ф-6_ПЛАН налич.возм'!F216</f>
        <v>0</v>
      </c>
      <c r="G216" s="410">
        <v>0</v>
      </c>
      <c r="H216" s="410">
        <f t="shared" si="16"/>
        <v>0</v>
      </c>
      <c r="J216" s="368"/>
      <c r="K216" s="369"/>
      <c r="L216" s="370"/>
      <c r="M216" s="371"/>
      <c r="N216" s="372"/>
      <c r="O216" s="373"/>
      <c r="P216" s="374"/>
      <c r="Q216" s="375"/>
      <c r="R216" s="376"/>
      <c r="S216" s="377"/>
      <c r="T216" s="378"/>
      <c r="U216" s="379"/>
    </row>
    <row r="217" spans="1:21" ht="24" customHeight="1" x14ac:dyDescent="0.2">
      <c r="A217" s="478">
        <v>11</v>
      </c>
      <c r="B217" s="681"/>
      <c r="C217" s="409" t="s">
        <v>538</v>
      </c>
      <c r="D217" s="409" t="s">
        <v>538</v>
      </c>
      <c r="E217" s="409" t="s">
        <v>293</v>
      </c>
      <c r="F217" s="410">
        <f>'Прил.4_ф-6_ПЛАН налич.возм'!F217</f>
        <v>0</v>
      </c>
      <c r="G217" s="410">
        <v>0</v>
      </c>
      <c r="H217" s="410">
        <f t="shared" si="16"/>
        <v>0</v>
      </c>
      <c r="J217" s="368"/>
      <c r="K217" s="369"/>
      <c r="L217" s="370"/>
      <c r="M217" s="371"/>
      <c r="N217" s="372"/>
      <c r="O217" s="373"/>
      <c r="P217" s="374"/>
      <c r="Q217" s="375"/>
      <c r="R217" s="376"/>
      <c r="S217" s="377"/>
      <c r="T217" s="378"/>
      <c r="U217" s="379"/>
    </row>
    <row r="218" spans="1:21" ht="23.25" customHeight="1" x14ac:dyDescent="0.2">
      <c r="A218" s="683">
        <v>12</v>
      </c>
      <c r="B218" s="681"/>
      <c r="C218" s="686" t="s">
        <v>397</v>
      </c>
      <c r="D218" s="409" t="s">
        <v>496</v>
      </c>
      <c r="E218" s="409" t="s">
        <v>293</v>
      </c>
      <c r="F218" s="410">
        <f>'Прил.4_ф-6_ПЛАН налич.возм'!F218</f>
        <v>0</v>
      </c>
      <c r="G218" s="410">
        <v>3.1229999999999999E-3</v>
      </c>
      <c r="H218" s="410">
        <f t="shared" si="16"/>
        <v>-3.1229999999999999E-3</v>
      </c>
    </row>
    <row r="219" spans="1:21" ht="23.25" customHeight="1" x14ac:dyDescent="0.2">
      <c r="A219" s="684"/>
      <c r="B219" s="681"/>
      <c r="C219" s="687"/>
      <c r="D219" s="409" t="s">
        <v>495</v>
      </c>
      <c r="E219" s="409" t="s">
        <v>293</v>
      </c>
      <c r="F219" s="410">
        <f>'Прил.4_ф-6_ПЛАН налич.возм'!F219</f>
        <v>0</v>
      </c>
      <c r="G219" s="410">
        <v>0</v>
      </c>
      <c r="H219" s="410">
        <f t="shared" si="16"/>
        <v>0</v>
      </c>
    </row>
    <row r="220" spans="1:21" ht="23.25" customHeight="1" x14ac:dyDescent="0.2">
      <c r="A220" s="685"/>
      <c r="B220" s="681"/>
      <c r="C220" s="688"/>
      <c r="D220" s="409" t="s">
        <v>497</v>
      </c>
      <c r="E220" s="409" t="s">
        <v>293</v>
      </c>
      <c r="F220" s="410">
        <f>'Прил.4_ф-6_ПЛАН налич.возм'!F220</f>
        <v>0</v>
      </c>
      <c r="G220" s="410">
        <v>3.1329999999999999E-3</v>
      </c>
      <c r="H220" s="410">
        <f t="shared" si="16"/>
        <v>-3.1329999999999999E-3</v>
      </c>
    </row>
    <row r="221" spans="1:21" ht="30.75" customHeight="1" x14ac:dyDescent="0.2">
      <c r="A221" s="479">
        <v>13</v>
      </c>
      <c r="B221" s="681"/>
      <c r="C221" s="409" t="s">
        <v>498</v>
      </c>
      <c r="D221" s="409" t="s">
        <v>498</v>
      </c>
      <c r="E221" s="409" t="s">
        <v>293</v>
      </c>
      <c r="F221" s="410">
        <f>'Прил.4_ф-6_ПЛАН налич.возм'!F221</f>
        <v>0</v>
      </c>
      <c r="G221" s="410">
        <v>0</v>
      </c>
      <c r="H221" s="410">
        <f t="shared" si="16"/>
        <v>0</v>
      </c>
    </row>
    <row r="222" spans="1:21" ht="30" customHeight="1" x14ac:dyDescent="0.2">
      <c r="A222" s="47">
        <v>14</v>
      </c>
      <c r="B222" s="681"/>
      <c r="C222" s="409" t="s">
        <v>154</v>
      </c>
      <c r="D222" s="409" t="str">
        <f t="shared" si="14"/>
        <v>ООО "Лизард"</v>
      </c>
      <c r="E222" s="409" t="s">
        <v>293</v>
      </c>
      <c r="F222" s="410">
        <f>'Прил.4_ф-6_ПЛАН налич.возм'!F222</f>
        <v>0</v>
      </c>
      <c r="G222" s="410">
        <v>0</v>
      </c>
      <c r="H222" s="410">
        <f t="shared" si="16"/>
        <v>0</v>
      </c>
    </row>
    <row r="223" spans="1:21" ht="54" customHeight="1" x14ac:dyDescent="0.2">
      <c r="A223" s="47">
        <v>15</v>
      </c>
      <c r="B223" s="682"/>
      <c r="C223" s="409" t="s">
        <v>155</v>
      </c>
      <c r="D223" s="409" t="str">
        <f t="shared" si="14"/>
        <v>ООО "Научно-производственный центр гидроавтоматики"</v>
      </c>
      <c r="E223" s="409" t="s">
        <v>293</v>
      </c>
      <c r="F223" s="410">
        <f>'Прил.4_ф-6_ПЛАН налич.возм'!F223</f>
        <v>0</v>
      </c>
      <c r="G223" s="410">
        <v>0</v>
      </c>
      <c r="H223" s="410">
        <f t="shared" si="16"/>
        <v>0</v>
      </c>
    </row>
    <row r="224" spans="1:21" x14ac:dyDescent="0.25">
      <c r="A224" s="250"/>
      <c r="B224" s="250" t="s">
        <v>415</v>
      </c>
      <c r="C224" s="412"/>
      <c r="D224" s="412"/>
      <c r="E224" s="412"/>
      <c r="F224" s="410">
        <f>SUM(F207:F223)</f>
        <v>0.34509999999999996</v>
      </c>
      <c r="G224" s="410">
        <f>SUM(G207:G223)</f>
        <v>0.80106699999999997</v>
      </c>
      <c r="H224" s="410">
        <f>SUM(H207:H223)</f>
        <v>-0.45596699999999996</v>
      </c>
    </row>
    <row r="225" spans="1:13" x14ac:dyDescent="0.3">
      <c r="H225" s="416" t="s">
        <v>120</v>
      </c>
    </row>
    <row r="226" spans="1:13" x14ac:dyDescent="0.3">
      <c r="H226" s="417" t="s">
        <v>409</v>
      </c>
    </row>
    <row r="227" spans="1:13" ht="12.75" customHeight="1" x14ac:dyDescent="0.3">
      <c r="H227" s="418" t="s">
        <v>148</v>
      </c>
    </row>
    <row r="229" spans="1:13" ht="20.25" x14ac:dyDescent="0.3">
      <c r="A229" s="690" t="s">
        <v>288</v>
      </c>
      <c r="B229" s="690"/>
      <c r="C229" s="690"/>
      <c r="D229" s="690"/>
      <c r="E229" s="690"/>
      <c r="F229" s="690"/>
      <c r="G229" s="690"/>
      <c r="H229" s="690"/>
    </row>
    <row r="230" spans="1:13" ht="20.25" x14ac:dyDescent="0.3">
      <c r="A230" s="75"/>
      <c r="B230" s="75"/>
      <c r="C230" s="395"/>
      <c r="D230" s="396" t="s">
        <v>289</v>
      </c>
      <c r="E230" s="397" t="s">
        <v>151</v>
      </c>
      <c r="F230" s="398"/>
      <c r="G230" s="398"/>
      <c r="H230" s="398"/>
    </row>
    <row r="231" spans="1:13" x14ac:dyDescent="0.3">
      <c r="A231" s="69"/>
      <c r="B231" s="69"/>
      <c r="C231" s="399"/>
      <c r="D231" s="399"/>
      <c r="E231" s="400" t="s">
        <v>11</v>
      </c>
      <c r="F231" s="398"/>
      <c r="G231" s="398"/>
      <c r="H231" s="398"/>
    </row>
    <row r="232" spans="1:13" x14ac:dyDescent="0.3">
      <c r="A232" s="69"/>
      <c r="B232" s="69"/>
      <c r="C232" s="399"/>
      <c r="D232" s="399"/>
      <c r="E232" s="402" t="s">
        <v>153</v>
      </c>
      <c r="F232" s="398"/>
      <c r="G232" s="398"/>
      <c r="H232" s="398"/>
    </row>
    <row r="233" spans="1:13" x14ac:dyDescent="0.3">
      <c r="A233" s="69"/>
      <c r="B233" s="69"/>
      <c r="C233" s="399"/>
      <c r="D233" s="402"/>
      <c r="E233" s="401"/>
      <c r="F233" s="398"/>
      <c r="G233" s="398"/>
      <c r="H233" s="398"/>
    </row>
    <row r="234" spans="1:13" x14ac:dyDescent="0.3">
      <c r="A234" s="69"/>
      <c r="B234" s="69"/>
      <c r="C234" s="399"/>
      <c r="D234" s="403" t="s">
        <v>303</v>
      </c>
      <c r="E234" s="404" t="s">
        <v>333</v>
      </c>
      <c r="F234" s="405" t="s">
        <v>520</v>
      </c>
      <c r="G234" s="398"/>
      <c r="H234" s="398"/>
    </row>
    <row r="235" spans="1:13" x14ac:dyDescent="0.3">
      <c r="B235" s="71"/>
      <c r="D235" s="406"/>
      <c r="E235" s="406"/>
      <c r="F235" s="405"/>
      <c r="G235" s="405"/>
      <c r="I235" s="71"/>
      <c r="J235" s="71"/>
      <c r="K235" s="72"/>
      <c r="L235" s="72"/>
      <c r="M235" s="72"/>
    </row>
    <row r="236" spans="1:13" s="74" customFormat="1" ht="26.25" customHeight="1" x14ac:dyDescent="0.2">
      <c r="A236" s="689" t="s">
        <v>531</v>
      </c>
      <c r="B236" s="689"/>
      <c r="C236" s="689"/>
      <c r="D236" s="689"/>
      <c r="E236" s="689"/>
      <c r="F236" s="689"/>
      <c r="G236" s="689"/>
      <c r="H236" s="689"/>
    </row>
    <row r="237" spans="1:13" ht="75.75" customHeight="1" x14ac:dyDescent="0.2">
      <c r="A237" s="46" t="s">
        <v>142</v>
      </c>
      <c r="B237" s="46" t="s">
        <v>291</v>
      </c>
      <c r="C237" s="407" t="s">
        <v>292</v>
      </c>
      <c r="D237" s="407" t="s">
        <v>143</v>
      </c>
      <c r="E237" s="407" t="s">
        <v>296</v>
      </c>
      <c r="F237" s="408" t="s">
        <v>295</v>
      </c>
      <c r="G237" s="408" t="s">
        <v>340</v>
      </c>
      <c r="H237" s="408" t="s">
        <v>294</v>
      </c>
    </row>
    <row r="238" spans="1:13" s="236" customFormat="1" ht="12.75" x14ac:dyDescent="0.2">
      <c r="A238" s="421"/>
      <c r="B238" s="421">
        <v>1</v>
      </c>
      <c r="C238" s="422">
        <v>2</v>
      </c>
      <c r="D238" s="422">
        <v>3</v>
      </c>
      <c r="E238" s="422">
        <v>4</v>
      </c>
      <c r="F238" s="422">
        <v>5</v>
      </c>
      <c r="G238" s="422">
        <v>6</v>
      </c>
      <c r="H238" s="422">
        <v>7</v>
      </c>
    </row>
    <row r="239" spans="1:13" ht="24" customHeight="1" x14ac:dyDescent="0.2">
      <c r="A239" s="47">
        <v>1</v>
      </c>
      <c r="B239" s="680" t="s">
        <v>335</v>
      </c>
      <c r="C239" s="409" t="s">
        <v>144</v>
      </c>
      <c r="D239" s="409" t="s">
        <v>144</v>
      </c>
      <c r="E239" s="409" t="s">
        <v>293</v>
      </c>
      <c r="F239" s="410">
        <v>0.55000000000000004</v>
      </c>
      <c r="G239" s="410">
        <v>0.35443599999999997</v>
      </c>
      <c r="H239" s="410">
        <f>F239-G239</f>
        <v>0.19556400000000007</v>
      </c>
    </row>
    <row r="240" spans="1:13" ht="24" customHeight="1" x14ac:dyDescent="0.2">
      <c r="A240" s="47">
        <v>2</v>
      </c>
      <c r="B240" s="681"/>
      <c r="C240" s="409" t="s">
        <v>145</v>
      </c>
      <c r="D240" s="409" t="s">
        <v>145</v>
      </c>
      <c r="E240" s="409" t="s">
        <v>293</v>
      </c>
      <c r="F240" s="410">
        <v>0.48</v>
      </c>
      <c r="G240" s="410">
        <v>0.44211699999999998</v>
      </c>
      <c r="H240" s="410">
        <f t="shared" ref="H240:H255" si="17">F240-G240</f>
        <v>3.7883E-2</v>
      </c>
    </row>
    <row r="241" spans="1:21" ht="24" customHeight="1" x14ac:dyDescent="0.2">
      <c r="A241" s="47">
        <v>3</v>
      </c>
      <c r="B241" s="681"/>
      <c r="C241" s="409" t="s">
        <v>150</v>
      </c>
      <c r="D241" s="409" t="str">
        <f t="shared" ref="D241:D254" si="18">C241</f>
        <v>ООО "КРУГ"</v>
      </c>
      <c r="E241" s="409" t="s">
        <v>293</v>
      </c>
      <c r="F241" s="410">
        <f>'Прил.4_ф-6_ПЛАН налич.возм'!F241</f>
        <v>8.5000000000000006E-2</v>
      </c>
      <c r="G241" s="410">
        <v>1.8939000000000001E-2</v>
      </c>
      <c r="H241" s="410">
        <f t="shared" si="17"/>
        <v>6.6061000000000009E-2</v>
      </c>
    </row>
    <row r="242" spans="1:21" ht="24" customHeight="1" x14ac:dyDescent="0.2">
      <c r="A242" s="47">
        <v>4</v>
      </c>
      <c r="B242" s="681"/>
      <c r="C242" s="409" t="s">
        <v>149</v>
      </c>
      <c r="D242" s="409" t="str">
        <f t="shared" si="18"/>
        <v>ИП Первухин Л.В.</v>
      </c>
      <c r="E242" s="409" t="s">
        <v>293</v>
      </c>
      <c r="F242" s="410">
        <f>'Прил.4_ф-6_ПЛАН налич.возм'!F242</f>
        <v>1E-4</v>
      </c>
      <c r="G242" s="410">
        <v>1.4E-5</v>
      </c>
      <c r="H242" s="410">
        <f t="shared" si="17"/>
        <v>8.6000000000000003E-5</v>
      </c>
    </row>
    <row r="243" spans="1:21" ht="24" customHeight="1" x14ac:dyDescent="0.2">
      <c r="A243" s="47">
        <v>5</v>
      </c>
      <c r="B243" s="681"/>
      <c r="C243" s="409" t="s">
        <v>146</v>
      </c>
      <c r="D243" s="409" t="str">
        <f t="shared" si="18"/>
        <v>АО "ТНН"</v>
      </c>
      <c r="E243" s="409" t="s">
        <v>293</v>
      </c>
      <c r="F243" s="410">
        <f>'Прил.4_ф-6_ПЛАН налич.возм'!F243</f>
        <v>2E-3</v>
      </c>
      <c r="G243" s="410">
        <v>1.1739999999999999E-3</v>
      </c>
      <c r="H243" s="410">
        <f t="shared" si="17"/>
        <v>8.2600000000000013E-4</v>
      </c>
    </row>
    <row r="244" spans="1:21" ht="24" customHeight="1" x14ac:dyDescent="0.2">
      <c r="A244" s="47">
        <v>6</v>
      </c>
      <c r="B244" s="681"/>
      <c r="C244" s="409" t="s">
        <v>146</v>
      </c>
      <c r="D244" s="409" t="str">
        <f>C244</f>
        <v>АО "ТНН"</v>
      </c>
      <c r="E244" s="409" t="s">
        <v>293</v>
      </c>
      <c r="F244" s="410">
        <f>'Прил.4_ф-6_ПЛАН налич.возм'!F244</f>
        <v>0</v>
      </c>
      <c r="G244" s="410">
        <v>0</v>
      </c>
      <c r="H244" s="410">
        <f t="shared" si="17"/>
        <v>0</v>
      </c>
    </row>
    <row r="245" spans="1:21" ht="24" customHeight="1" x14ac:dyDescent="0.2">
      <c r="A245" s="47">
        <v>7</v>
      </c>
      <c r="B245" s="681"/>
      <c r="C245" s="409" t="s">
        <v>147</v>
      </c>
      <c r="D245" s="409" t="str">
        <f t="shared" si="18"/>
        <v>АО "РЭД"</v>
      </c>
      <c r="E245" s="409" t="s">
        <v>293</v>
      </c>
      <c r="F245" s="410">
        <f>'Прил.4_ф-6_ПЛАН налич.возм'!F245</f>
        <v>0.03</v>
      </c>
      <c r="G245" s="410">
        <v>1.8447000000000002E-2</v>
      </c>
      <c r="H245" s="410">
        <f t="shared" si="17"/>
        <v>1.1552999999999997E-2</v>
      </c>
    </row>
    <row r="246" spans="1:21" ht="24" customHeight="1" x14ac:dyDescent="0.2">
      <c r="A246" s="47">
        <v>8</v>
      </c>
      <c r="B246" s="681"/>
      <c r="C246" s="409" t="s">
        <v>334</v>
      </c>
      <c r="D246" s="409" t="str">
        <f t="shared" si="18"/>
        <v>ООО "РАМА"</v>
      </c>
      <c r="E246" s="409" t="s">
        <v>293</v>
      </c>
      <c r="F246" s="410">
        <f>'Прил.4_ф-6_ПЛАН налич.возм'!F246</f>
        <v>7.1999999999999998E-3</v>
      </c>
      <c r="G246" s="410">
        <v>6.4099999999999997E-4</v>
      </c>
      <c r="H246" s="410">
        <f t="shared" si="17"/>
        <v>6.5589999999999997E-3</v>
      </c>
    </row>
    <row r="247" spans="1:21" ht="24" customHeight="1" x14ac:dyDescent="0.2">
      <c r="A247" s="47">
        <v>9</v>
      </c>
      <c r="B247" s="681"/>
      <c r="C247" s="409" t="s">
        <v>383</v>
      </c>
      <c r="D247" s="409" t="str">
        <f t="shared" si="18"/>
        <v>ООО "Промсырье"</v>
      </c>
      <c r="E247" s="409" t="s">
        <v>293</v>
      </c>
      <c r="F247" s="410">
        <f>'Прил.4_ф-6_ПЛАН налич.возм'!F247</f>
        <v>8.0000000000000002E-3</v>
      </c>
      <c r="G247" s="410">
        <v>6.0000000000000002E-6</v>
      </c>
      <c r="H247" s="410">
        <f t="shared" si="17"/>
        <v>7.9939999999999994E-3</v>
      </c>
    </row>
    <row r="248" spans="1:21" ht="24" customHeight="1" x14ac:dyDescent="0.2">
      <c r="A248" s="47">
        <v>10</v>
      </c>
      <c r="B248" s="681"/>
      <c r="C248" s="409" t="s">
        <v>486</v>
      </c>
      <c r="D248" s="409" t="str">
        <f>C248</f>
        <v>ООО "ЧМСК"</v>
      </c>
      <c r="E248" s="409" t="s">
        <v>293</v>
      </c>
      <c r="F248" s="410">
        <f>'Прил.4_ф-6_ПЛАН налич.возм'!F248</f>
        <v>0</v>
      </c>
      <c r="G248" s="410">
        <v>0</v>
      </c>
      <c r="H248" s="410">
        <f t="shared" si="17"/>
        <v>0</v>
      </c>
      <c r="J248" s="368"/>
      <c r="K248" s="369"/>
      <c r="L248" s="370"/>
      <c r="M248" s="371"/>
      <c r="N248" s="372"/>
      <c r="O248" s="373"/>
      <c r="P248" s="374"/>
      <c r="Q248" s="375"/>
      <c r="R248" s="376"/>
      <c r="S248" s="377"/>
      <c r="T248" s="378"/>
      <c r="U248" s="379"/>
    </row>
    <row r="249" spans="1:21" ht="24" customHeight="1" x14ac:dyDescent="0.2">
      <c r="A249" s="478">
        <v>11</v>
      </c>
      <c r="B249" s="681"/>
      <c r="C249" s="409" t="s">
        <v>538</v>
      </c>
      <c r="D249" s="409" t="s">
        <v>538</v>
      </c>
      <c r="E249" s="409" t="s">
        <v>293</v>
      </c>
      <c r="F249" s="410">
        <f>'Прил.4_ф-6_ПЛАН налич.возм'!F249</f>
        <v>0</v>
      </c>
      <c r="G249" s="410">
        <v>4.7199999999999998E-4</v>
      </c>
      <c r="H249" s="410">
        <f t="shared" si="17"/>
        <v>-4.7199999999999998E-4</v>
      </c>
      <c r="J249" s="368"/>
      <c r="K249" s="369"/>
      <c r="L249" s="370"/>
      <c r="M249" s="371"/>
      <c r="N249" s="372"/>
      <c r="O249" s="373"/>
      <c r="P249" s="374"/>
      <c r="Q249" s="375"/>
      <c r="R249" s="376"/>
      <c r="S249" s="377"/>
      <c r="T249" s="378"/>
      <c r="U249" s="379"/>
    </row>
    <row r="250" spans="1:21" ht="23.25" customHeight="1" x14ac:dyDescent="0.2">
      <c r="A250" s="683">
        <v>12</v>
      </c>
      <c r="B250" s="681"/>
      <c r="C250" s="686" t="s">
        <v>397</v>
      </c>
      <c r="D250" s="409" t="s">
        <v>496</v>
      </c>
      <c r="E250" s="409" t="s">
        <v>293</v>
      </c>
      <c r="F250" s="410">
        <f>'Прил.4_ф-6_ПЛАН налич.возм'!F250</f>
        <v>0</v>
      </c>
      <c r="G250" s="410">
        <v>2.7980000000000001E-3</v>
      </c>
      <c r="H250" s="410">
        <f t="shared" si="17"/>
        <v>-2.7980000000000001E-3</v>
      </c>
    </row>
    <row r="251" spans="1:21" ht="23.25" customHeight="1" x14ac:dyDescent="0.2">
      <c r="A251" s="684"/>
      <c r="B251" s="681"/>
      <c r="C251" s="687"/>
      <c r="D251" s="409" t="s">
        <v>495</v>
      </c>
      <c r="E251" s="409" t="s">
        <v>293</v>
      </c>
      <c r="F251" s="410">
        <f>'Прил.4_ф-6_ПЛАН налич.возм'!F251</f>
        <v>0</v>
      </c>
      <c r="G251" s="410">
        <v>0</v>
      </c>
      <c r="H251" s="410">
        <f t="shared" si="17"/>
        <v>0</v>
      </c>
    </row>
    <row r="252" spans="1:21" ht="23.25" customHeight="1" x14ac:dyDescent="0.2">
      <c r="A252" s="685"/>
      <c r="B252" s="681"/>
      <c r="C252" s="688"/>
      <c r="D252" s="409" t="s">
        <v>497</v>
      </c>
      <c r="E252" s="409" t="s">
        <v>293</v>
      </c>
      <c r="F252" s="410">
        <f>'Прил.4_ф-6_ПЛАН налич.возм'!F252</f>
        <v>0</v>
      </c>
      <c r="G252" s="410">
        <v>2.7620000000000001E-3</v>
      </c>
      <c r="H252" s="410">
        <f t="shared" si="17"/>
        <v>-2.7620000000000001E-3</v>
      </c>
    </row>
    <row r="253" spans="1:21" ht="30.75" customHeight="1" x14ac:dyDescent="0.2">
      <c r="A253" s="479">
        <v>13</v>
      </c>
      <c r="B253" s="681"/>
      <c r="C253" s="409" t="s">
        <v>498</v>
      </c>
      <c r="D253" s="409" t="s">
        <v>498</v>
      </c>
      <c r="E253" s="409" t="s">
        <v>293</v>
      </c>
      <c r="F253" s="410">
        <f>'Прил.4_ф-6_ПЛАН налич.возм'!F253</f>
        <v>0</v>
      </c>
      <c r="G253" s="410">
        <v>0</v>
      </c>
      <c r="H253" s="410">
        <f t="shared" si="17"/>
        <v>0</v>
      </c>
    </row>
    <row r="254" spans="1:21" ht="30" customHeight="1" x14ac:dyDescent="0.2">
      <c r="A254" s="47">
        <v>14</v>
      </c>
      <c r="B254" s="681"/>
      <c r="C254" s="409" t="s">
        <v>154</v>
      </c>
      <c r="D254" s="409" t="str">
        <f t="shared" si="18"/>
        <v>ООО "Лизард"</v>
      </c>
      <c r="E254" s="409" t="s">
        <v>293</v>
      </c>
      <c r="F254" s="410">
        <f>'Прил.4_ф-6_ПЛАН налич.возм'!F254</f>
        <v>0</v>
      </c>
      <c r="G254" s="410">
        <v>0</v>
      </c>
      <c r="H254" s="410">
        <f t="shared" si="17"/>
        <v>0</v>
      </c>
    </row>
    <row r="255" spans="1:21" ht="56.25" customHeight="1" x14ac:dyDescent="0.2">
      <c r="A255" s="47">
        <v>15</v>
      </c>
      <c r="B255" s="682"/>
      <c r="C255" s="409" t="s">
        <v>155</v>
      </c>
      <c r="D255" s="409" t="str">
        <f>C255</f>
        <v>ООО "Научно-производственный центр гидроавтоматики"</v>
      </c>
      <c r="E255" s="409" t="s">
        <v>293</v>
      </c>
      <c r="F255" s="410">
        <f>'Прил.4_ф-6_ПЛАН налич.возм'!F255</f>
        <v>0</v>
      </c>
      <c r="G255" s="410">
        <v>0</v>
      </c>
      <c r="H255" s="410">
        <f t="shared" si="17"/>
        <v>0</v>
      </c>
    </row>
    <row r="256" spans="1:21" x14ac:dyDescent="0.25">
      <c r="A256" s="250"/>
      <c r="B256" s="250" t="s">
        <v>415</v>
      </c>
      <c r="C256" s="412"/>
      <c r="D256" s="412"/>
      <c r="E256" s="412"/>
      <c r="F256" s="410">
        <f>SUM(F239:F255)</f>
        <v>1.1623000000000001</v>
      </c>
      <c r="G256" s="410">
        <f>SUM(G239:G255)</f>
        <v>0.84180599999999994</v>
      </c>
      <c r="H256" s="410">
        <f>SUM(H239:H255)</f>
        <v>0.32049400000000006</v>
      </c>
    </row>
    <row r="257" spans="1:13" x14ac:dyDescent="0.3">
      <c r="H257" s="416" t="s">
        <v>120</v>
      </c>
    </row>
    <row r="258" spans="1:13" x14ac:dyDescent="0.3">
      <c r="H258" s="417" t="s">
        <v>409</v>
      </c>
    </row>
    <row r="259" spans="1:13" ht="12.75" customHeight="1" x14ac:dyDescent="0.3">
      <c r="H259" s="418" t="s">
        <v>148</v>
      </c>
    </row>
    <row r="261" spans="1:13" ht="20.25" x14ac:dyDescent="0.3">
      <c r="A261" s="690" t="s">
        <v>288</v>
      </c>
      <c r="B261" s="690"/>
      <c r="C261" s="690"/>
      <c r="D261" s="690"/>
      <c r="E261" s="690"/>
      <c r="F261" s="690"/>
      <c r="G261" s="690"/>
      <c r="H261" s="690"/>
    </row>
    <row r="262" spans="1:13" ht="20.25" x14ac:dyDescent="0.3">
      <c r="A262" s="75"/>
      <c r="B262" s="75"/>
      <c r="C262" s="395"/>
      <c r="D262" s="396" t="s">
        <v>289</v>
      </c>
      <c r="E262" s="397" t="s">
        <v>151</v>
      </c>
      <c r="F262" s="398"/>
      <c r="G262" s="398"/>
      <c r="H262" s="398"/>
    </row>
    <row r="263" spans="1:13" x14ac:dyDescent="0.3">
      <c r="A263" s="69"/>
      <c r="B263" s="69"/>
      <c r="C263" s="399"/>
      <c r="D263" s="399"/>
      <c r="E263" s="400" t="s">
        <v>11</v>
      </c>
      <c r="F263" s="398"/>
      <c r="G263" s="398"/>
      <c r="H263" s="398"/>
    </row>
    <row r="264" spans="1:13" x14ac:dyDescent="0.3">
      <c r="A264" s="69"/>
      <c r="B264" s="69"/>
      <c r="C264" s="399"/>
      <c r="D264" s="399"/>
      <c r="E264" s="402" t="s">
        <v>153</v>
      </c>
      <c r="F264" s="398"/>
      <c r="G264" s="398"/>
      <c r="H264" s="398"/>
    </row>
    <row r="265" spans="1:13" x14ac:dyDescent="0.3">
      <c r="A265" s="69"/>
      <c r="B265" s="69"/>
      <c r="C265" s="399"/>
      <c r="D265" s="402"/>
      <c r="E265" s="401"/>
      <c r="F265" s="398"/>
      <c r="G265" s="398"/>
      <c r="H265" s="398"/>
    </row>
    <row r="266" spans="1:13" x14ac:dyDescent="0.3">
      <c r="A266" s="69"/>
      <c r="B266" s="69"/>
      <c r="C266" s="399"/>
      <c r="D266" s="403" t="s">
        <v>303</v>
      </c>
      <c r="E266" s="404" t="s">
        <v>336</v>
      </c>
      <c r="F266" s="405" t="s">
        <v>520</v>
      </c>
      <c r="G266" s="398"/>
      <c r="H266" s="398"/>
    </row>
    <row r="267" spans="1:13" x14ac:dyDescent="0.3">
      <c r="B267" s="71"/>
      <c r="D267" s="406"/>
      <c r="E267" s="406"/>
      <c r="F267" s="405"/>
      <c r="G267" s="405"/>
      <c r="I267" s="71"/>
      <c r="J267" s="71"/>
      <c r="K267" s="72"/>
      <c r="L267" s="72"/>
      <c r="M267" s="72"/>
    </row>
    <row r="268" spans="1:13" s="74" customFormat="1" ht="24.75" customHeight="1" x14ac:dyDescent="0.2">
      <c r="A268" s="689" t="s">
        <v>536</v>
      </c>
      <c r="B268" s="689"/>
      <c r="C268" s="689"/>
      <c r="D268" s="689"/>
      <c r="E268" s="689"/>
      <c r="F268" s="689"/>
      <c r="G268" s="689"/>
      <c r="H268" s="689"/>
    </row>
    <row r="269" spans="1:13" ht="75.75" customHeight="1" x14ac:dyDescent="0.2">
      <c r="A269" s="46" t="s">
        <v>142</v>
      </c>
      <c r="B269" s="46" t="s">
        <v>291</v>
      </c>
      <c r="C269" s="407" t="s">
        <v>292</v>
      </c>
      <c r="D269" s="407" t="s">
        <v>143</v>
      </c>
      <c r="E269" s="407" t="s">
        <v>296</v>
      </c>
      <c r="F269" s="408" t="s">
        <v>295</v>
      </c>
      <c r="G269" s="408" t="s">
        <v>340</v>
      </c>
      <c r="H269" s="408" t="s">
        <v>294</v>
      </c>
    </row>
    <row r="270" spans="1:13" s="236" customFormat="1" ht="12.75" x14ac:dyDescent="0.2">
      <c r="A270" s="421"/>
      <c r="B270" s="421">
        <v>1</v>
      </c>
      <c r="C270" s="422">
        <v>2</v>
      </c>
      <c r="D270" s="422">
        <v>3</v>
      </c>
      <c r="E270" s="422">
        <v>4</v>
      </c>
      <c r="F270" s="422">
        <v>5</v>
      </c>
      <c r="G270" s="422">
        <v>6</v>
      </c>
      <c r="H270" s="422">
        <v>7</v>
      </c>
    </row>
    <row r="271" spans="1:13" ht="24" customHeight="1" x14ac:dyDescent="0.2">
      <c r="A271" s="47" t="s">
        <v>539</v>
      </c>
      <c r="B271" s="680" t="s">
        <v>335</v>
      </c>
      <c r="C271" s="409" t="s">
        <v>144</v>
      </c>
      <c r="D271" s="409" t="s">
        <v>144</v>
      </c>
      <c r="E271" s="409" t="s">
        <v>293</v>
      </c>
      <c r="F271" s="410">
        <v>0.6</v>
      </c>
      <c r="G271" s="410">
        <v>0.37659999999999999</v>
      </c>
      <c r="H271" s="410">
        <f>F271-G271</f>
        <v>0.22339999999999999</v>
      </c>
    </row>
    <row r="272" spans="1:13" ht="24" customHeight="1" x14ac:dyDescent="0.2">
      <c r="A272" s="47">
        <v>2</v>
      </c>
      <c r="B272" s="681"/>
      <c r="C272" s="409" t="s">
        <v>145</v>
      </c>
      <c r="D272" s="409" t="s">
        <v>145</v>
      </c>
      <c r="E272" s="409" t="s">
        <v>293</v>
      </c>
      <c r="F272" s="410">
        <v>0.48</v>
      </c>
      <c r="G272" s="410">
        <v>0.53046700000000002</v>
      </c>
      <c r="H272" s="410">
        <f t="shared" ref="H272:H288" si="19">F272-G272</f>
        <v>-5.046700000000004E-2</v>
      </c>
    </row>
    <row r="273" spans="1:21" ht="24" customHeight="1" x14ac:dyDescent="0.2">
      <c r="A273" s="47">
        <v>3</v>
      </c>
      <c r="B273" s="681"/>
      <c r="C273" s="409" t="s">
        <v>150</v>
      </c>
      <c r="D273" s="409" t="str">
        <f t="shared" ref="D273:D288" si="20">C273</f>
        <v>ООО "КРУГ"</v>
      </c>
      <c r="E273" s="409" t="s">
        <v>293</v>
      </c>
      <c r="F273" s="410">
        <f>'Прил.4_ф-6_ПЛАН налич.возм'!F273</f>
        <v>8.5000000000000006E-2</v>
      </c>
      <c r="G273" s="410">
        <v>1.606E-3</v>
      </c>
      <c r="H273" s="410">
        <f t="shared" si="19"/>
        <v>8.339400000000001E-2</v>
      </c>
    </row>
    <row r="274" spans="1:21" ht="24" customHeight="1" x14ac:dyDescent="0.2">
      <c r="A274" s="47">
        <v>4</v>
      </c>
      <c r="B274" s="681"/>
      <c r="C274" s="409" t="s">
        <v>149</v>
      </c>
      <c r="D274" s="409" t="str">
        <f t="shared" si="20"/>
        <v>ИП Первухин Л.В.</v>
      </c>
      <c r="E274" s="409" t="s">
        <v>293</v>
      </c>
      <c r="F274" s="410">
        <f>'Прил.4_ф-6_ПЛАН налич.возм'!F274</f>
        <v>1.5E-3</v>
      </c>
      <c r="G274" s="410">
        <v>4.5000000000000003E-5</v>
      </c>
      <c r="H274" s="410">
        <f t="shared" si="19"/>
        <v>1.4550000000000001E-3</v>
      </c>
    </row>
    <row r="275" spans="1:21" ht="24" customHeight="1" x14ac:dyDescent="0.2">
      <c r="A275" s="47">
        <v>5</v>
      </c>
      <c r="B275" s="681"/>
      <c r="C275" s="409" t="s">
        <v>146</v>
      </c>
      <c r="D275" s="409" t="str">
        <f t="shared" si="20"/>
        <v>АО "ТНН"</v>
      </c>
      <c r="E275" s="409" t="s">
        <v>293</v>
      </c>
      <c r="F275" s="410">
        <f>'Прил.4_ф-6_ПЛАН налич.возм'!F275</f>
        <v>5.0000000000000001E-3</v>
      </c>
      <c r="G275" s="410">
        <v>2.6319999999999998E-3</v>
      </c>
      <c r="H275" s="410">
        <f t="shared" si="19"/>
        <v>2.3680000000000003E-3</v>
      </c>
    </row>
    <row r="276" spans="1:21" ht="24" customHeight="1" x14ac:dyDescent="0.2">
      <c r="A276" s="47">
        <v>6</v>
      </c>
      <c r="B276" s="681"/>
      <c r="C276" s="409" t="s">
        <v>146</v>
      </c>
      <c r="D276" s="409" t="str">
        <f>C276</f>
        <v>АО "ТНН"</v>
      </c>
      <c r="E276" s="409" t="s">
        <v>293</v>
      </c>
      <c r="F276" s="410">
        <f>'Прил.4_ф-6_ПЛАН налич.возм'!F276</f>
        <v>5.0000000000000001E-3</v>
      </c>
      <c r="G276" s="410">
        <v>1.9100000000000001E-4</v>
      </c>
      <c r="H276" s="410">
        <f t="shared" si="19"/>
        <v>4.8089999999999999E-3</v>
      </c>
    </row>
    <row r="277" spans="1:21" ht="24" customHeight="1" x14ac:dyDescent="0.2">
      <c r="A277" s="47">
        <v>7</v>
      </c>
      <c r="B277" s="681"/>
      <c r="C277" s="409" t="s">
        <v>147</v>
      </c>
      <c r="D277" s="409" t="str">
        <f t="shared" si="20"/>
        <v>АО "РЭД"</v>
      </c>
      <c r="E277" s="409" t="s">
        <v>293</v>
      </c>
      <c r="F277" s="410">
        <v>0.04</v>
      </c>
      <c r="G277" s="410">
        <v>1.4178E-2</v>
      </c>
      <c r="H277" s="410">
        <f t="shared" si="19"/>
        <v>2.5822000000000001E-2</v>
      </c>
    </row>
    <row r="278" spans="1:21" ht="24" customHeight="1" x14ac:dyDescent="0.2">
      <c r="A278" s="47">
        <v>8</v>
      </c>
      <c r="B278" s="681"/>
      <c r="C278" s="409" t="s">
        <v>334</v>
      </c>
      <c r="D278" s="409" t="str">
        <f t="shared" si="20"/>
        <v>ООО "РАМА"</v>
      </c>
      <c r="E278" s="409" t="s">
        <v>293</v>
      </c>
      <c r="F278" s="410">
        <f>'Прил.4_ф-6_ПЛАН налич.возм'!F278</f>
        <v>8.2000000000000007E-3</v>
      </c>
      <c r="G278" s="410">
        <v>1.204E-3</v>
      </c>
      <c r="H278" s="410">
        <f t="shared" si="19"/>
        <v>6.9960000000000005E-3</v>
      </c>
    </row>
    <row r="279" spans="1:21" ht="24" customHeight="1" x14ac:dyDescent="0.2">
      <c r="A279" s="47">
        <v>9</v>
      </c>
      <c r="B279" s="681"/>
      <c r="C279" s="409" t="s">
        <v>383</v>
      </c>
      <c r="D279" s="409" t="str">
        <f t="shared" si="20"/>
        <v>ООО "Промсырье"</v>
      </c>
      <c r="E279" s="409" t="s">
        <v>293</v>
      </c>
      <c r="F279" s="410">
        <f>'Прил.4_ф-6_ПЛАН налич.возм'!F279</f>
        <v>8.0000000000000002E-3</v>
      </c>
      <c r="G279" s="410">
        <v>0</v>
      </c>
      <c r="H279" s="410">
        <f t="shared" si="19"/>
        <v>8.0000000000000002E-3</v>
      </c>
    </row>
    <row r="280" spans="1:21" ht="24" customHeight="1" x14ac:dyDescent="0.2">
      <c r="A280" s="47">
        <v>10</v>
      </c>
      <c r="B280" s="681"/>
      <c r="C280" s="409" t="s">
        <v>486</v>
      </c>
      <c r="D280" s="409" t="str">
        <f>C280</f>
        <v>ООО "ЧМСК"</v>
      </c>
      <c r="E280" s="409" t="s">
        <v>293</v>
      </c>
      <c r="F280" s="410">
        <f>'Прил.4_ф-6_ПЛАН налич.возм'!F280</f>
        <v>0</v>
      </c>
      <c r="G280" s="410">
        <v>0</v>
      </c>
      <c r="H280" s="410">
        <f t="shared" si="19"/>
        <v>0</v>
      </c>
      <c r="J280" s="368"/>
      <c r="K280" s="369"/>
      <c r="L280" s="370"/>
      <c r="M280" s="371"/>
      <c r="N280" s="372"/>
      <c r="O280" s="373"/>
      <c r="P280" s="374"/>
      <c r="Q280" s="375"/>
      <c r="R280" s="376"/>
      <c r="S280" s="377"/>
      <c r="T280" s="378"/>
      <c r="U280" s="379"/>
    </row>
    <row r="281" spans="1:21" ht="24" customHeight="1" x14ac:dyDescent="0.2">
      <c r="A281" s="478">
        <v>11</v>
      </c>
      <c r="B281" s="681"/>
      <c r="C281" s="409" t="s">
        <v>538</v>
      </c>
      <c r="D281" s="409" t="s">
        <v>538</v>
      </c>
      <c r="E281" s="409" t="s">
        <v>293</v>
      </c>
      <c r="F281" s="410">
        <f>'Прил.4_ф-6_ПЛАН налич.возм'!F281</f>
        <v>0</v>
      </c>
      <c r="G281" s="410">
        <v>0</v>
      </c>
      <c r="H281" s="410">
        <f t="shared" si="19"/>
        <v>0</v>
      </c>
      <c r="J281" s="368"/>
      <c r="K281" s="369"/>
      <c r="L281" s="370"/>
      <c r="M281" s="371"/>
      <c r="N281" s="372"/>
      <c r="O281" s="373"/>
      <c r="P281" s="374"/>
      <c r="Q281" s="375"/>
      <c r="R281" s="376"/>
      <c r="S281" s="377"/>
      <c r="T281" s="378"/>
      <c r="U281" s="379"/>
    </row>
    <row r="282" spans="1:21" ht="24" customHeight="1" x14ac:dyDescent="0.2">
      <c r="A282" s="545"/>
      <c r="B282" s="681"/>
      <c r="C282" s="546" t="s">
        <v>701</v>
      </c>
      <c r="D282" s="546" t="s">
        <v>701</v>
      </c>
      <c r="E282" s="409" t="s">
        <v>293</v>
      </c>
      <c r="F282" s="410">
        <f>'Прил.4_ф-6_ПЛАН налич.возм'!F282</f>
        <v>0</v>
      </c>
      <c r="G282" s="410">
        <v>0.20471500000000001</v>
      </c>
      <c r="H282" s="410">
        <f t="shared" si="19"/>
        <v>-0.20471500000000001</v>
      </c>
      <c r="J282" s="368"/>
      <c r="K282" s="369"/>
      <c r="L282" s="370"/>
      <c r="M282" s="371"/>
      <c r="N282" s="372"/>
      <c r="O282" s="373"/>
      <c r="P282" s="374"/>
      <c r="Q282" s="375"/>
      <c r="R282" s="376"/>
      <c r="S282" s="377"/>
      <c r="T282" s="378"/>
      <c r="U282" s="379"/>
    </row>
    <row r="283" spans="1:21" ht="23.25" customHeight="1" x14ac:dyDescent="0.2">
      <c r="A283" s="683">
        <v>12</v>
      </c>
      <c r="B283" s="681"/>
      <c r="C283" s="686" t="s">
        <v>397</v>
      </c>
      <c r="D283" s="409" t="s">
        <v>496</v>
      </c>
      <c r="E283" s="409" t="s">
        <v>293</v>
      </c>
      <c r="F283" s="410">
        <f>'Прил.4_ф-6_ПЛАН налич.возм'!F283</f>
        <v>0</v>
      </c>
      <c r="G283" s="410">
        <v>3.7429999999999998E-3</v>
      </c>
      <c r="H283" s="410">
        <f t="shared" si="19"/>
        <v>-3.7429999999999998E-3</v>
      </c>
    </row>
    <row r="284" spans="1:21" ht="23.25" customHeight="1" x14ac:dyDescent="0.2">
      <c r="A284" s="684"/>
      <c r="B284" s="681"/>
      <c r="C284" s="687"/>
      <c r="D284" s="409" t="s">
        <v>495</v>
      </c>
      <c r="E284" s="409" t="s">
        <v>293</v>
      </c>
      <c r="F284" s="410">
        <f>'Прил.4_ф-6_ПЛАН налич.возм'!F284</f>
        <v>0</v>
      </c>
      <c r="G284" s="410">
        <v>0</v>
      </c>
      <c r="H284" s="410">
        <f t="shared" si="19"/>
        <v>0</v>
      </c>
    </row>
    <row r="285" spans="1:21" ht="23.25" customHeight="1" x14ac:dyDescent="0.2">
      <c r="A285" s="685"/>
      <c r="B285" s="681"/>
      <c r="C285" s="688"/>
      <c r="D285" s="409" t="s">
        <v>497</v>
      </c>
      <c r="E285" s="409" t="s">
        <v>293</v>
      </c>
      <c r="F285" s="410">
        <f>'Прил.4_ф-6_ПЛАН налич.возм'!F285</f>
        <v>0</v>
      </c>
      <c r="G285" s="410">
        <v>3.0349999999999999E-3</v>
      </c>
      <c r="H285" s="410">
        <f t="shared" si="19"/>
        <v>-3.0349999999999999E-3</v>
      </c>
    </row>
    <row r="286" spans="1:21" ht="30.75" customHeight="1" x14ac:dyDescent="0.2">
      <c r="A286" s="47">
        <v>13</v>
      </c>
      <c r="B286" s="681"/>
      <c r="C286" s="409" t="s">
        <v>498</v>
      </c>
      <c r="D286" s="409" t="s">
        <v>498</v>
      </c>
      <c r="E286" s="409" t="s">
        <v>293</v>
      </c>
      <c r="F286" s="410">
        <f>'Прил.4_ф-6_ПЛАН налич.возм'!F286</f>
        <v>0</v>
      </c>
      <c r="G286" s="410">
        <v>0</v>
      </c>
      <c r="H286" s="410">
        <f t="shared" si="19"/>
        <v>0</v>
      </c>
    </row>
    <row r="287" spans="1:21" ht="30" customHeight="1" x14ac:dyDescent="0.2">
      <c r="A287" s="47">
        <v>14</v>
      </c>
      <c r="B287" s="681"/>
      <c r="C287" s="409" t="s">
        <v>154</v>
      </c>
      <c r="D287" s="409" t="str">
        <f t="shared" si="20"/>
        <v>ООО "Лизард"</v>
      </c>
      <c r="E287" s="409" t="s">
        <v>293</v>
      </c>
      <c r="F287" s="410">
        <f>'Прил.4_ф-6_ПЛАН налич.возм'!F287</f>
        <v>0</v>
      </c>
      <c r="G287" s="410">
        <v>0</v>
      </c>
      <c r="H287" s="410">
        <f t="shared" si="19"/>
        <v>0</v>
      </c>
    </row>
    <row r="288" spans="1:21" ht="56.25" customHeight="1" x14ac:dyDescent="0.2">
      <c r="A288" s="47">
        <v>15</v>
      </c>
      <c r="B288" s="682"/>
      <c r="C288" s="409" t="s">
        <v>155</v>
      </c>
      <c r="D288" s="409" t="str">
        <f t="shared" si="20"/>
        <v>ООО "Научно-производственный центр гидроавтоматики"</v>
      </c>
      <c r="E288" s="409" t="s">
        <v>293</v>
      </c>
      <c r="F288" s="410">
        <f>'Прил.4_ф-6_ПЛАН налич.возм'!F288</f>
        <v>0</v>
      </c>
      <c r="G288" s="410">
        <v>0</v>
      </c>
      <c r="H288" s="410">
        <f t="shared" si="19"/>
        <v>0</v>
      </c>
    </row>
    <row r="289" spans="1:13" x14ac:dyDescent="0.25">
      <c r="A289" s="250"/>
      <c r="B289" s="250" t="s">
        <v>415</v>
      </c>
      <c r="C289" s="412"/>
      <c r="D289" s="412"/>
      <c r="E289" s="412"/>
      <c r="F289" s="410">
        <f>SUM(F271:F288)</f>
        <v>1.2326999999999999</v>
      </c>
      <c r="G289" s="410">
        <f>SUM(G271:G288)</f>
        <v>1.1384160000000001</v>
      </c>
      <c r="H289" s="410">
        <f>SUM(H271:H288)</f>
        <v>9.4283999999999965E-2</v>
      </c>
    </row>
    <row r="290" spans="1:13" x14ac:dyDescent="0.3">
      <c r="H290" s="416" t="s">
        <v>120</v>
      </c>
    </row>
    <row r="291" spans="1:13" x14ac:dyDescent="0.3">
      <c r="H291" s="417" t="s">
        <v>409</v>
      </c>
    </row>
    <row r="292" spans="1:13" ht="12.75" customHeight="1" x14ac:dyDescent="0.3">
      <c r="H292" s="418" t="s">
        <v>148</v>
      </c>
    </row>
    <row r="294" spans="1:13" ht="20.25" x14ac:dyDescent="0.3">
      <c r="A294" s="690" t="s">
        <v>288</v>
      </c>
      <c r="B294" s="690"/>
      <c r="C294" s="690"/>
      <c r="D294" s="690"/>
      <c r="E294" s="690"/>
      <c r="F294" s="690"/>
      <c r="G294" s="690"/>
      <c r="H294" s="690"/>
    </row>
    <row r="295" spans="1:13" ht="20.25" x14ac:dyDescent="0.3">
      <c r="A295" s="75"/>
      <c r="B295" s="75"/>
      <c r="C295" s="395"/>
      <c r="D295" s="396" t="s">
        <v>289</v>
      </c>
      <c r="E295" s="397" t="s">
        <v>151</v>
      </c>
      <c r="F295" s="398"/>
      <c r="G295" s="398"/>
      <c r="H295" s="398"/>
    </row>
    <row r="296" spans="1:13" x14ac:dyDescent="0.3">
      <c r="A296" s="69"/>
      <c r="B296" s="69"/>
      <c r="C296" s="399"/>
      <c r="D296" s="399"/>
      <c r="E296" s="400" t="s">
        <v>11</v>
      </c>
      <c r="F296" s="398"/>
      <c r="G296" s="398"/>
      <c r="H296" s="398"/>
    </row>
    <row r="297" spans="1:13" x14ac:dyDescent="0.3">
      <c r="A297" s="69"/>
      <c r="B297" s="69"/>
      <c r="C297" s="399"/>
      <c r="D297" s="399"/>
      <c r="E297" s="402" t="s">
        <v>153</v>
      </c>
      <c r="F297" s="398"/>
      <c r="G297" s="398"/>
      <c r="H297" s="398"/>
    </row>
    <row r="298" spans="1:13" x14ac:dyDescent="0.3">
      <c r="A298" s="69"/>
      <c r="B298" s="69"/>
      <c r="C298" s="399"/>
      <c r="D298" s="402"/>
      <c r="E298" s="401"/>
      <c r="F298" s="398"/>
      <c r="G298" s="398"/>
      <c r="H298" s="398"/>
    </row>
    <row r="299" spans="1:13" x14ac:dyDescent="0.3">
      <c r="A299" s="69"/>
      <c r="B299" s="69"/>
      <c r="C299" s="399"/>
      <c r="D299" s="403" t="s">
        <v>303</v>
      </c>
      <c r="E299" s="404" t="s">
        <v>337</v>
      </c>
      <c r="F299" s="405" t="s">
        <v>520</v>
      </c>
      <c r="G299" s="398"/>
      <c r="H299" s="398"/>
    </row>
    <row r="300" spans="1:13" x14ac:dyDescent="0.3">
      <c r="B300" s="71"/>
      <c r="D300" s="406"/>
      <c r="E300" s="406"/>
      <c r="F300" s="405"/>
      <c r="G300" s="405"/>
      <c r="I300" s="71"/>
      <c r="J300" s="71"/>
      <c r="K300" s="72"/>
      <c r="L300" s="72"/>
      <c r="M300" s="72"/>
    </row>
    <row r="301" spans="1:13" s="74" customFormat="1" ht="22.5" customHeight="1" x14ac:dyDescent="0.2">
      <c r="A301" s="689" t="s">
        <v>533</v>
      </c>
      <c r="B301" s="689"/>
      <c r="C301" s="689"/>
      <c r="D301" s="689"/>
      <c r="E301" s="689"/>
      <c r="F301" s="689"/>
      <c r="G301" s="689"/>
      <c r="H301" s="689"/>
    </row>
    <row r="302" spans="1:13" ht="75.75" customHeight="1" x14ac:dyDescent="0.2">
      <c r="A302" s="46" t="s">
        <v>142</v>
      </c>
      <c r="B302" s="46" t="s">
        <v>291</v>
      </c>
      <c r="C302" s="407" t="s">
        <v>292</v>
      </c>
      <c r="D302" s="407" t="s">
        <v>143</v>
      </c>
      <c r="E302" s="407" t="s">
        <v>296</v>
      </c>
      <c r="F302" s="408" t="s">
        <v>295</v>
      </c>
      <c r="G302" s="408" t="s">
        <v>340</v>
      </c>
      <c r="H302" s="408" t="s">
        <v>294</v>
      </c>
    </row>
    <row r="303" spans="1:13" s="236" customFormat="1" ht="12.75" x14ac:dyDescent="0.2">
      <c r="A303" s="421"/>
      <c r="B303" s="421">
        <v>1</v>
      </c>
      <c r="C303" s="422">
        <v>2</v>
      </c>
      <c r="D303" s="422">
        <v>3</v>
      </c>
      <c r="E303" s="422">
        <v>4</v>
      </c>
      <c r="F303" s="422">
        <v>5</v>
      </c>
      <c r="G303" s="422">
        <v>6</v>
      </c>
      <c r="H303" s="422">
        <v>7</v>
      </c>
    </row>
    <row r="304" spans="1:13" ht="24" customHeight="1" x14ac:dyDescent="0.2">
      <c r="A304" s="47">
        <v>1</v>
      </c>
      <c r="B304" s="680" t="s">
        <v>335</v>
      </c>
      <c r="C304" s="409" t="s">
        <v>144</v>
      </c>
      <c r="D304" s="409" t="s">
        <v>144</v>
      </c>
      <c r="E304" s="409" t="s">
        <v>293</v>
      </c>
      <c r="F304" s="410">
        <v>0.65</v>
      </c>
      <c r="G304" s="410">
        <v>0.44412800000000002</v>
      </c>
      <c r="H304" s="410">
        <f>F304-G304</f>
        <v>0.205872</v>
      </c>
    </row>
    <row r="305" spans="1:21" ht="24" customHeight="1" x14ac:dyDescent="0.2">
      <c r="A305" s="47">
        <v>2</v>
      </c>
      <c r="B305" s="681"/>
      <c r="C305" s="409" t="s">
        <v>145</v>
      </c>
      <c r="D305" s="409" t="s">
        <v>145</v>
      </c>
      <c r="E305" s="409" t="s">
        <v>293</v>
      </c>
      <c r="F305" s="410">
        <v>0.52</v>
      </c>
      <c r="G305" s="410">
        <v>0.547763</v>
      </c>
      <c r="H305" s="410">
        <f t="shared" ref="H305:H321" si="21">F305-G305</f>
        <v>-2.7762999999999982E-2</v>
      </c>
    </row>
    <row r="306" spans="1:21" ht="24" customHeight="1" x14ac:dyDescent="0.2">
      <c r="A306" s="47">
        <v>3</v>
      </c>
      <c r="B306" s="681"/>
      <c r="C306" s="409" t="s">
        <v>150</v>
      </c>
      <c r="D306" s="409" t="str">
        <f t="shared" ref="D306:D321" si="22">C306</f>
        <v>ООО "КРУГ"</v>
      </c>
      <c r="E306" s="409" t="s">
        <v>293</v>
      </c>
      <c r="F306" s="410">
        <f>'Прил.4_ф-6_ПЛАН налич.возм'!F306</f>
        <v>0.09</v>
      </c>
      <c r="G306" s="410">
        <v>2.4030000000000002E-3</v>
      </c>
      <c r="H306" s="410">
        <f t="shared" si="21"/>
        <v>8.7596999999999994E-2</v>
      </c>
    </row>
    <row r="307" spans="1:21" ht="24" customHeight="1" x14ac:dyDescent="0.2">
      <c r="A307" s="47">
        <v>4</v>
      </c>
      <c r="B307" s="681"/>
      <c r="C307" s="409" t="s">
        <v>149</v>
      </c>
      <c r="D307" s="409" t="str">
        <f t="shared" si="22"/>
        <v>ИП Первухин Л.В.</v>
      </c>
      <c r="E307" s="409" t="s">
        <v>293</v>
      </c>
      <c r="F307" s="410">
        <f>'Прил.4_ф-6_ПЛАН налич.возм'!F307</f>
        <v>0.01</v>
      </c>
      <c r="G307" s="410">
        <v>4.4419999999999998E-3</v>
      </c>
      <c r="H307" s="410">
        <f t="shared" si="21"/>
        <v>5.5580000000000004E-3</v>
      </c>
    </row>
    <row r="308" spans="1:21" ht="24" customHeight="1" x14ac:dyDescent="0.2">
      <c r="A308" s="47">
        <v>5</v>
      </c>
      <c r="B308" s="681"/>
      <c r="C308" s="409" t="s">
        <v>146</v>
      </c>
      <c r="D308" s="409" t="str">
        <f t="shared" si="22"/>
        <v>АО "ТНН"</v>
      </c>
      <c r="E308" s="409" t="s">
        <v>293</v>
      </c>
      <c r="F308" s="410">
        <f>'Прил.4_ф-6_ПЛАН налич.возм'!F308</f>
        <v>0.04</v>
      </c>
      <c r="G308" s="410">
        <v>2.7848999999999999E-2</v>
      </c>
      <c r="H308" s="410">
        <f t="shared" si="21"/>
        <v>1.2151000000000002E-2</v>
      </c>
    </row>
    <row r="309" spans="1:21" ht="24" customHeight="1" x14ac:dyDescent="0.2">
      <c r="A309" s="47">
        <v>6</v>
      </c>
      <c r="B309" s="681"/>
      <c r="C309" s="409" t="s">
        <v>146</v>
      </c>
      <c r="D309" s="409" t="str">
        <f>C309</f>
        <v>АО "ТНН"</v>
      </c>
      <c r="E309" s="409" t="s">
        <v>293</v>
      </c>
      <c r="F309" s="410">
        <f>'Прил.4_ф-6_ПЛАН налич.возм'!F309</f>
        <v>1.4999999999999999E-2</v>
      </c>
      <c r="G309" s="410">
        <v>4.6150000000000002E-3</v>
      </c>
      <c r="H309" s="410">
        <f t="shared" si="21"/>
        <v>1.0384999999999998E-2</v>
      </c>
    </row>
    <row r="310" spans="1:21" ht="24" customHeight="1" x14ac:dyDescent="0.2">
      <c r="A310" s="47">
        <v>7</v>
      </c>
      <c r="B310" s="681"/>
      <c r="C310" s="409" t="s">
        <v>147</v>
      </c>
      <c r="D310" s="409" t="str">
        <f t="shared" si="22"/>
        <v>АО "РЭД"</v>
      </c>
      <c r="E310" s="409" t="s">
        <v>293</v>
      </c>
      <c r="F310" s="410">
        <f>'Прил.4_ф-6_ПЛАН налич.возм'!F310</f>
        <v>0.1</v>
      </c>
      <c r="G310" s="410">
        <v>5.7632000000000003E-2</v>
      </c>
      <c r="H310" s="410">
        <f t="shared" si="21"/>
        <v>4.2368000000000003E-2</v>
      </c>
    </row>
    <row r="311" spans="1:21" ht="24" customHeight="1" x14ac:dyDescent="0.2">
      <c r="A311" s="47">
        <v>8</v>
      </c>
      <c r="B311" s="681"/>
      <c r="C311" s="409" t="s">
        <v>334</v>
      </c>
      <c r="D311" s="409" t="str">
        <f t="shared" si="22"/>
        <v>ООО "РАМА"</v>
      </c>
      <c r="E311" s="409" t="s">
        <v>293</v>
      </c>
      <c r="F311" s="410">
        <f>'Прил.4_ф-6_ПЛАН налич.возм'!F311</f>
        <v>1.72E-2</v>
      </c>
      <c r="G311" s="410">
        <v>6.1659999999999996E-3</v>
      </c>
      <c r="H311" s="410">
        <f t="shared" si="21"/>
        <v>1.1034E-2</v>
      </c>
    </row>
    <row r="312" spans="1:21" ht="24" customHeight="1" x14ac:dyDescent="0.2">
      <c r="A312" s="47">
        <v>9</v>
      </c>
      <c r="B312" s="681"/>
      <c r="C312" s="409" t="s">
        <v>383</v>
      </c>
      <c r="D312" s="409" t="str">
        <f t="shared" si="22"/>
        <v>ООО "Промсырье"</v>
      </c>
      <c r="E312" s="409" t="s">
        <v>293</v>
      </c>
      <c r="F312" s="410">
        <f>'Прил.4_ф-6_ПЛАН налич.возм'!F312</f>
        <v>8.0000000000000002E-3</v>
      </c>
      <c r="G312" s="410">
        <v>1.89E-3</v>
      </c>
      <c r="H312" s="410">
        <f t="shared" si="21"/>
        <v>6.11E-3</v>
      </c>
    </row>
    <row r="313" spans="1:21" ht="24" customHeight="1" x14ac:dyDescent="0.2">
      <c r="A313" s="47">
        <v>10</v>
      </c>
      <c r="B313" s="681"/>
      <c r="C313" s="409" t="s">
        <v>486</v>
      </c>
      <c r="D313" s="409" t="str">
        <f>C313</f>
        <v>ООО "ЧМСК"</v>
      </c>
      <c r="E313" s="409" t="s">
        <v>293</v>
      </c>
      <c r="F313" s="410">
        <f>'Прил.4_ф-6_ПЛАН налич.возм'!F313</f>
        <v>0</v>
      </c>
      <c r="G313" s="410">
        <v>3.9719999999999998E-3</v>
      </c>
      <c r="H313" s="410">
        <f t="shared" si="21"/>
        <v>-3.9719999999999998E-3</v>
      </c>
      <c r="J313" s="368"/>
      <c r="K313" s="369"/>
      <c r="L313" s="370"/>
      <c r="M313" s="371"/>
      <c r="N313" s="372"/>
      <c r="O313" s="373"/>
      <c r="P313" s="374"/>
      <c r="Q313" s="375"/>
      <c r="R313" s="376"/>
      <c r="S313" s="377"/>
      <c r="T313" s="378"/>
      <c r="U313" s="379"/>
    </row>
    <row r="314" spans="1:21" ht="24" customHeight="1" x14ac:dyDescent="0.2">
      <c r="A314" s="478">
        <v>11</v>
      </c>
      <c r="B314" s="681"/>
      <c r="C314" s="409" t="s">
        <v>538</v>
      </c>
      <c r="D314" s="409" t="s">
        <v>538</v>
      </c>
      <c r="E314" s="409" t="s">
        <v>293</v>
      </c>
      <c r="F314" s="410">
        <f>'Прил.4_ф-6_ПЛАН налич.возм'!F314</f>
        <v>0</v>
      </c>
      <c r="G314" s="410">
        <v>6.1989999999999996E-3</v>
      </c>
      <c r="H314" s="410">
        <f t="shared" si="21"/>
        <v>-6.1989999999999996E-3</v>
      </c>
      <c r="J314" s="368"/>
      <c r="K314" s="369"/>
      <c r="L314" s="370"/>
      <c r="M314" s="371"/>
      <c r="N314" s="372"/>
      <c r="O314" s="373"/>
      <c r="P314" s="374"/>
      <c r="Q314" s="375"/>
      <c r="R314" s="376"/>
      <c r="S314" s="377"/>
      <c r="T314" s="378"/>
      <c r="U314" s="379"/>
    </row>
    <row r="315" spans="1:21" ht="24" customHeight="1" x14ac:dyDescent="0.2">
      <c r="A315" s="545"/>
      <c r="B315" s="681"/>
      <c r="C315" s="546" t="s">
        <v>701</v>
      </c>
      <c r="D315" s="546" t="s">
        <v>701</v>
      </c>
      <c r="E315" s="409" t="s">
        <v>293</v>
      </c>
      <c r="F315" s="410">
        <f>'Прил.4_ф-6_ПЛАН налич.возм'!F315</f>
        <v>0</v>
      </c>
      <c r="G315" s="410">
        <v>0.22430700000000001</v>
      </c>
      <c r="H315" s="410">
        <f t="shared" si="21"/>
        <v>-0.22430700000000001</v>
      </c>
      <c r="J315" s="368"/>
      <c r="K315" s="369"/>
      <c r="L315" s="370"/>
      <c r="M315" s="371"/>
      <c r="N315" s="372"/>
      <c r="O315" s="373"/>
      <c r="P315" s="374"/>
      <c r="Q315" s="375"/>
      <c r="R315" s="376"/>
      <c r="S315" s="377"/>
      <c r="T315" s="378"/>
      <c r="U315" s="379"/>
    </row>
    <row r="316" spans="1:21" ht="24" customHeight="1" x14ac:dyDescent="0.2">
      <c r="A316" s="683">
        <v>12</v>
      </c>
      <c r="B316" s="681"/>
      <c r="C316" s="686" t="s">
        <v>397</v>
      </c>
      <c r="D316" s="409" t="s">
        <v>496</v>
      </c>
      <c r="E316" s="409" t="s">
        <v>293</v>
      </c>
      <c r="F316" s="410">
        <f>'Прил.4_ф-6_ПЛАН налич.возм'!F316</f>
        <v>0</v>
      </c>
      <c r="G316" s="410">
        <v>1.3894E-2</v>
      </c>
      <c r="H316" s="410">
        <f t="shared" si="21"/>
        <v>-1.3894E-2</v>
      </c>
    </row>
    <row r="317" spans="1:21" ht="24" customHeight="1" x14ac:dyDescent="0.2">
      <c r="A317" s="684"/>
      <c r="B317" s="681"/>
      <c r="C317" s="687"/>
      <c r="D317" s="409" t="s">
        <v>495</v>
      </c>
      <c r="E317" s="409" t="s">
        <v>293</v>
      </c>
      <c r="F317" s="410">
        <f>'Прил.4_ф-6_ПЛАН налич.возм'!F317</f>
        <v>0</v>
      </c>
      <c r="G317" s="410">
        <v>0.10703699999999999</v>
      </c>
      <c r="H317" s="410">
        <f t="shared" si="21"/>
        <v>-0.10703699999999999</v>
      </c>
    </row>
    <row r="318" spans="1:21" ht="24" customHeight="1" x14ac:dyDescent="0.2">
      <c r="A318" s="685"/>
      <c r="B318" s="681"/>
      <c r="C318" s="688"/>
      <c r="D318" s="409" t="s">
        <v>497</v>
      </c>
      <c r="E318" s="409" t="s">
        <v>293</v>
      </c>
      <c r="F318" s="410">
        <f>'Прил.4_ф-6_ПЛАН налич.возм'!F318</f>
        <v>0</v>
      </c>
      <c r="G318" s="410">
        <v>2.9805999999999999E-2</v>
      </c>
      <c r="H318" s="410">
        <f t="shared" si="21"/>
        <v>-2.9805999999999999E-2</v>
      </c>
    </row>
    <row r="319" spans="1:21" ht="30.75" customHeight="1" x14ac:dyDescent="0.2">
      <c r="A319" s="47">
        <v>13</v>
      </c>
      <c r="B319" s="681"/>
      <c r="C319" s="409" t="s">
        <v>498</v>
      </c>
      <c r="D319" s="409" t="s">
        <v>498</v>
      </c>
      <c r="E319" s="409" t="s">
        <v>293</v>
      </c>
      <c r="F319" s="410">
        <f>'Прил.4_ф-6_ПЛАН налич.возм'!F319</f>
        <v>0</v>
      </c>
      <c r="G319" s="410">
        <v>0</v>
      </c>
      <c r="H319" s="410">
        <f t="shared" si="21"/>
        <v>0</v>
      </c>
    </row>
    <row r="320" spans="1:21" ht="30" customHeight="1" x14ac:dyDescent="0.2">
      <c r="A320" s="47">
        <v>14</v>
      </c>
      <c r="B320" s="681"/>
      <c r="C320" s="409" t="s">
        <v>154</v>
      </c>
      <c r="D320" s="409" t="str">
        <f t="shared" si="22"/>
        <v>ООО "Лизард"</v>
      </c>
      <c r="E320" s="409" t="s">
        <v>293</v>
      </c>
      <c r="F320" s="410">
        <f>'Прил.4_ф-6_ПЛАН налич.возм'!F320</f>
        <v>0</v>
      </c>
      <c r="G320" s="410">
        <v>0</v>
      </c>
      <c r="H320" s="410">
        <f t="shared" si="21"/>
        <v>0</v>
      </c>
      <c r="M320" t="s">
        <v>157</v>
      </c>
    </row>
    <row r="321" spans="1:13" ht="56.25" customHeight="1" x14ac:dyDescent="0.2">
      <c r="A321" s="47">
        <v>15</v>
      </c>
      <c r="B321" s="682"/>
      <c r="C321" s="409" t="s">
        <v>155</v>
      </c>
      <c r="D321" s="409" t="str">
        <f t="shared" si="22"/>
        <v>ООО "Научно-производственный центр гидроавтоматики"</v>
      </c>
      <c r="E321" s="409" t="s">
        <v>293</v>
      </c>
      <c r="F321" s="410">
        <f>'Прил.4_ф-6_ПЛАН налич.возм'!F321</f>
        <v>0</v>
      </c>
      <c r="G321" s="410">
        <v>0</v>
      </c>
      <c r="H321" s="410">
        <f t="shared" si="21"/>
        <v>0</v>
      </c>
    </row>
    <row r="322" spans="1:13" x14ac:dyDescent="0.25">
      <c r="A322" s="250"/>
      <c r="B322" s="250" t="s">
        <v>415</v>
      </c>
      <c r="C322" s="412"/>
      <c r="D322" s="412"/>
      <c r="E322" s="412"/>
      <c r="F322" s="410">
        <f>SUM(F304:F321)</f>
        <v>1.4502000000000002</v>
      </c>
      <c r="G322" s="410">
        <f>SUM(G304:G321)</f>
        <v>1.4821030000000002</v>
      </c>
      <c r="H322" s="410">
        <f>SUM(H304:H321)</f>
        <v>-3.1902999999999973E-2</v>
      </c>
    </row>
    <row r="323" spans="1:13" x14ac:dyDescent="0.3">
      <c r="H323" s="416" t="s">
        <v>120</v>
      </c>
    </row>
    <row r="324" spans="1:13" x14ac:dyDescent="0.3">
      <c r="H324" s="417" t="s">
        <v>409</v>
      </c>
    </row>
    <row r="325" spans="1:13" ht="12.75" customHeight="1" x14ac:dyDescent="0.3">
      <c r="H325" s="418" t="s">
        <v>148</v>
      </c>
    </row>
    <row r="327" spans="1:13" ht="20.25" x14ac:dyDescent="0.3">
      <c r="A327" s="690" t="s">
        <v>288</v>
      </c>
      <c r="B327" s="690"/>
      <c r="C327" s="690"/>
      <c r="D327" s="690"/>
      <c r="E327" s="690"/>
      <c r="F327" s="690"/>
      <c r="G327" s="690"/>
      <c r="H327" s="690"/>
    </row>
    <row r="328" spans="1:13" ht="20.25" x14ac:dyDescent="0.3">
      <c r="A328" s="75"/>
      <c r="B328" s="75"/>
      <c r="C328" s="395"/>
      <c r="D328" s="396" t="s">
        <v>289</v>
      </c>
      <c r="E328" s="397" t="s">
        <v>151</v>
      </c>
      <c r="F328" s="398"/>
      <c r="G328" s="398"/>
      <c r="H328" s="398"/>
    </row>
    <row r="329" spans="1:13" x14ac:dyDescent="0.3">
      <c r="A329" s="69"/>
      <c r="B329" s="69"/>
      <c r="C329" s="399"/>
      <c r="D329" s="399"/>
      <c r="E329" s="400" t="s">
        <v>11</v>
      </c>
      <c r="F329" s="398"/>
      <c r="G329" s="398"/>
      <c r="H329" s="398"/>
    </row>
    <row r="330" spans="1:13" x14ac:dyDescent="0.3">
      <c r="A330" s="69"/>
      <c r="B330" s="69"/>
      <c r="C330" s="399"/>
      <c r="D330" s="399"/>
      <c r="E330" s="402" t="s">
        <v>153</v>
      </c>
      <c r="F330" s="398"/>
      <c r="G330" s="398"/>
      <c r="H330" s="398"/>
    </row>
    <row r="331" spans="1:13" x14ac:dyDescent="0.3">
      <c r="A331" s="69"/>
      <c r="B331" s="69"/>
      <c r="C331" s="399"/>
      <c r="D331" s="402"/>
      <c r="E331" s="401"/>
      <c r="F331" s="398"/>
      <c r="G331" s="398"/>
      <c r="H331" s="398"/>
    </row>
    <row r="332" spans="1:13" x14ac:dyDescent="0.3">
      <c r="A332" s="69"/>
      <c r="B332" s="69"/>
      <c r="C332" s="399"/>
      <c r="D332" s="403" t="s">
        <v>303</v>
      </c>
      <c r="E332" s="404" t="s">
        <v>338</v>
      </c>
      <c r="F332" s="405" t="s">
        <v>520</v>
      </c>
      <c r="G332" s="398"/>
      <c r="H332" s="398"/>
    </row>
    <row r="333" spans="1:13" x14ac:dyDescent="0.3">
      <c r="B333" s="71"/>
      <c r="D333" s="406"/>
      <c r="E333" s="406"/>
      <c r="F333" s="405"/>
      <c r="G333" s="405"/>
      <c r="I333" s="71"/>
      <c r="J333" s="71"/>
      <c r="K333" s="72"/>
      <c r="L333" s="72"/>
      <c r="M333" s="72"/>
    </row>
    <row r="334" spans="1:13" s="74" customFormat="1" ht="27.75" customHeight="1" x14ac:dyDescent="0.2">
      <c r="A334" s="689" t="s">
        <v>537</v>
      </c>
      <c r="B334" s="689"/>
      <c r="C334" s="689"/>
      <c r="D334" s="689"/>
      <c r="E334" s="689"/>
      <c r="F334" s="689"/>
      <c r="G334" s="689"/>
      <c r="H334" s="689"/>
    </row>
    <row r="335" spans="1:13" ht="75.75" customHeight="1" x14ac:dyDescent="0.2">
      <c r="A335" s="46" t="s">
        <v>142</v>
      </c>
      <c r="B335" s="46" t="s">
        <v>291</v>
      </c>
      <c r="C335" s="407" t="s">
        <v>292</v>
      </c>
      <c r="D335" s="407" t="s">
        <v>143</v>
      </c>
      <c r="E335" s="407" t="s">
        <v>296</v>
      </c>
      <c r="F335" s="408" t="s">
        <v>295</v>
      </c>
      <c r="G335" s="408" t="s">
        <v>340</v>
      </c>
      <c r="H335" s="408" t="s">
        <v>294</v>
      </c>
    </row>
    <row r="336" spans="1:13" s="236" customFormat="1" ht="12.75" x14ac:dyDescent="0.2">
      <c r="A336" s="421"/>
      <c r="B336" s="421">
        <v>1</v>
      </c>
      <c r="C336" s="422">
        <v>2</v>
      </c>
      <c r="D336" s="422">
        <v>3</v>
      </c>
      <c r="E336" s="422">
        <v>4</v>
      </c>
      <c r="F336" s="422">
        <v>5</v>
      </c>
      <c r="G336" s="422">
        <v>6</v>
      </c>
      <c r="H336" s="422">
        <v>7</v>
      </c>
    </row>
    <row r="337" spans="1:8" ht="23.25" customHeight="1" x14ac:dyDescent="0.2">
      <c r="A337" s="47">
        <v>1</v>
      </c>
      <c r="B337" s="680" t="s">
        <v>335</v>
      </c>
      <c r="C337" s="413" t="s">
        <v>144</v>
      </c>
      <c r="D337" s="413" t="s">
        <v>144</v>
      </c>
      <c r="E337" s="409" t="s">
        <v>293</v>
      </c>
      <c r="F337" s="410">
        <f>'Прил.4_ф-6_ПЛАН налич.возм'!F337</f>
        <v>0.7</v>
      </c>
      <c r="G337" s="410">
        <v>0.43867399999999995</v>
      </c>
      <c r="H337" s="410">
        <f t="shared" ref="H337:H354" si="23">F337-G337</f>
        <v>0.261326</v>
      </c>
    </row>
    <row r="338" spans="1:8" ht="23.25" customHeight="1" x14ac:dyDescent="0.2">
      <c r="A338" s="47">
        <v>2</v>
      </c>
      <c r="B338" s="681"/>
      <c r="C338" s="413" t="s">
        <v>145</v>
      </c>
      <c r="D338" s="413" t="s">
        <v>145</v>
      </c>
      <c r="E338" s="409" t="s">
        <v>293</v>
      </c>
      <c r="F338" s="410">
        <f>'Прил.4_ф-6_ПЛАН налич.возм'!F338</f>
        <v>0.27500000000000002</v>
      </c>
      <c r="G338" s="550">
        <v>0.43645</v>
      </c>
      <c r="H338" s="410">
        <f t="shared" si="23"/>
        <v>-0.16144999999999998</v>
      </c>
    </row>
    <row r="339" spans="1:8" ht="23.25" customHeight="1" x14ac:dyDescent="0.2">
      <c r="A339" s="47">
        <v>3</v>
      </c>
      <c r="B339" s="681"/>
      <c r="C339" s="413" t="s">
        <v>150</v>
      </c>
      <c r="D339" s="413" t="str">
        <f t="shared" ref="D339:D354" si="24">C339</f>
        <v>ООО "КРУГ"</v>
      </c>
      <c r="E339" s="409" t="s">
        <v>293</v>
      </c>
      <c r="F339" s="410">
        <f>'Прил.4_ф-6_ПЛАН налич.возм'!F339</f>
        <v>9.5000000000000001E-2</v>
      </c>
      <c r="G339" s="550">
        <v>2.8219999999999999E-3</v>
      </c>
      <c r="H339" s="410">
        <f t="shared" si="23"/>
        <v>9.2177999999999996E-2</v>
      </c>
    </row>
    <row r="340" spans="1:8" ht="23.25" customHeight="1" x14ac:dyDescent="0.2">
      <c r="A340" s="47">
        <v>4</v>
      </c>
      <c r="B340" s="681"/>
      <c r="C340" s="413" t="s">
        <v>149</v>
      </c>
      <c r="D340" s="413" t="str">
        <f t="shared" si="24"/>
        <v>ИП Первухин Л.В.</v>
      </c>
      <c r="E340" s="409" t="s">
        <v>293</v>
      </c>
      <c r="F340" s="410">
        <f>'Прил.4_ф-6_ПЛАН налич.возм'!F340</f>
        <v>0.01</v>
      </c>
      <c r="G340" s="410">
        <v>1.0962999999999999E-2</v>
      </c>
      <c r="H340" s="410">
        <f t="shared" si="23"/>
        <v>-9.6299999999999858E-4</v>
      </c>
    </row>
    <row r="341" spans="1:8" ht="23.25" customHeight="1" x14ac:dyDescent="0.2">
      <c r="A341" s="47">
        <v>5</v>
      </c>
      <c r="B341" s="681"/>
      <c r="C341" s="413" t="s">
        <v>146</v>
      </c>
      <c r="D341" s="413" t="str">
        <f t="shared" si="24"/>
        <v>АО "ТНН"</v>
      </c>
      <c r="E341" s="409" t="s">
        <v>293</v>
      </c>
      <c r="F341" s="410">
        <f>'Прил.4_ф-6_ПЛАН налич.возм'!F341</f>
        <v>0.08</v>
      </c>
      <c r="G341" s="550">
        <v>1.2480999999999999E-2</v>
      </c>
      <c r="H341" s="410">
        <f t="shared" si="23"/>
        <v>6.7518999999999996E-2</v>
      </c>
    </row>
    <row r="342" spans="1:8" ht="23.25" customHeight="1" x14ac:dyDescent="0.2">
      <c r="A342" s="47">
        <v>6</v>
      </c>
      <c r="B342" s="681"/>
      <c r="C342" s="413" t="s">
        <v>146</v>
      </c>
      <c r="D342" s="413" t="str">
        <f>C342</f>
        <v>АО "ТНН"</v>
      </c>
      <c r="E342" s="409" t="s">
        <v>293</v>
      </c>
      <c r="F342" s="410">
        <f>'Прил.4_ф-6_ПЛАН налич.возм'!F342</f>
        <v>0.02</v>
      </c>
      <c r="G342" s="550">
        <v>4.9385999999999999E-2</v>
      </c>
      <c r="H342" s="410">
        <f t="shared" si="23"/>
        <v>-2.9385999999999999E-2</v>
      </c>
    </row>
    <row r="343" spans="1:8" ht="23.25" customHeight="1" x14ac:dyDescent="0.2">
      <c r="A343" s="47">
        <v>7</v>
      </c>
      <c r="B343" s="681"/>
      <c r="C343" s="413" t="s">
        <v>147</v>
      </c>
      <c r="D343" s="413" t="str">
        <f t="shared" si="24"/>
        <v>АО "РЭД"</v>
      </c>
      <c r="E343" s="409" t="s">
        <v>293</v>
      </c>
      <c r="F343" s="410">
        <f>'Прил.4_ф-6_ПЛАН налич.возм'!F343</f>
        <v>0.23</v>
      </c>
      <c r="G343" s="550">
        <v>1.9739E-2</v>
      </c>
      <c r="H343" s="410">
        <f t="shared" si="23"/>
        <v>0.210261</v>
      </c>
    </row>
    <row r="344" spans="1:8" ht="23.25" customHeight="1" x14ac:dyDescent="0.2">
      <c r="A344" s="47">
        <v>8</v>
      </c>
      <c r="B344" s="681"/>
      <c r="C344" s="413" t="s">
        <v>334</v>
      </c>
      <c r="D344" s="413" t="str">
        <f t="shared" si="24"/>
        <v>ООО "РАМА"</v>
      </c>
      <c r="E344" s="409" t="s">
        <v>293</v>
      </c>
      <c r="F344" s="410">
        <f>'Прил.4_ф-6_ПЛАН налич.возм'!F344</f>
        <v>2.7199999999999998E-2</v>
      </c>
      <c r="G344" s="550">
        <v>1.4199999999999999E-2</v>
      </c>
      <c r="H344" s="410">
        <f t="shared" si="23"/>
        <v>1.2999999999999999E-2</v>
      </c>
    </row>
    <row r="345" spans="1:8" ht="23.25" customHeight="1" x14ac:dyDescent="0.2">
      <c r="A345" s="47">
        <v>9</v>
      </c>
      <c r="B345" s="681"/>
      <c r="C345" s="413" t="s">
        <v>383</v>
      </c>
      <c r="D345" s="413" t="str">
        <f t="shared" si="24"/>
        <v>ООО "Промсырье"</v>
      </c>
      <c r="E345" s="409" t="s">
        <v>293</v>
      </c>
      <c r="F345" s="410">
        <f>'Прил.4_ф-6_ПЛАН налич.возм'!F345</f>
        <v>8.9999999999999993E-3</v>
      </c>
      <c r="G345" s="550">
        <v>1.5329999999999999E-3</v>
      </c>
      <c r="H345" s="410">
        <f t="shared" si="23"/>
        <v>7.4669999999999997E-3</v>
      </c>
    </row>
    <row r="346" spans="1:8" ht="23.25" customHeight="1" x14ac:dyDescent="0.2">
      <c r="A346" s="47">
        <v>10</v>
      </c>
      <c r="B346" s="681"/>
      <c r="C346" s="413" t="s">
        <v>486</v>
      </c>
      <c r="D346" s="413" t="str">
        <f t="shared" si="24"/>
        <v>ООО "ЧМСК"</v>
      </c>
      <c r="E346" s="409" t="s">
        <v>293</v>
      </c>
      <c r="F346" s="410">
        <f>'Прил.4_ф-6_ПЛАН налич.возм'!F346</f>
        <v>0</v>
      </c>
      <c r="G346" s="550">
        <v>7.5309999999999995E-3</v>
      </c>
      <c r="H346" s="410">
        <f t="shared" si="23"/>
        <v>-7.5309999999999995E-3</v>
      </c>
    </row>
    <row r="347" spans="1:8" ht="23.25" customHeight="1" x14ac:dyDescent="0.2">
      <c r="A347" s="478">
        <v>11</v>
      </c>
      <c r="B347" s="681"/>
      <c r="C347" s="409" t="s">
        <v>538</v>
      </c>
      <c r="D347" s="409" t="s">
        <v>538</v>
      </c>
      <c r="E347" s="409" t="s">
        <v>293</v>
      </c>
      <c r="F347" s="410">
        <f>'Прил.4_ф-6_ПЛАН налич.возм'!F347</f>
        <v>0</v>
      </c>
      <c r="G347" s="550">
        <v>5.2009999999999999E-3</v>
      </c>
      <c r="H347" s="410">
        <f t="shared" si="23"/>
        <v>-5.2009999999999999E-3</v>
      </c>
    </row>
    <row r="348" spans="1:8" ht="23.25" customHeight="1" x14ac:dyDescent="0.2">
      <c r="A348" s="545"/>
      <c r="B348" s="681"/>
      <c r="C348" s="546" t="s">
        <v>701</v>
      </c>
      <c r="D348" s="546" t="s">
        <v>701</v>
      </c>
      <c r="E348" s="409" t="s">
        <v>293</v>
      </c>
      <c r="F348" s="410">
        <f>'Прил.4_ф-6_ПЛАН налич.возм'!F348</f>
        <v>0</v>
      </c>
      <c r="G348" s="410">
        <v>0.205235</v>
      </c>
      <c r="H348" s="410">
        <f t="shared" ref="H348" si="25">F348-G348</f>
        <v>-0.205235</v>
      </c>
    </row>
    <row r="349" spans="1:8" ht="23.25" customHeight="1" x14ac:dyDescent="0.2">
      <c r="A349" s="683">
        <v>12</v>
      </c>
      <c r="B349" s="681"/>
      <c r="C349" s="693" t="s">
        <v>397</v>
      </c>
      <c r="D349" s="413" t="s">
        <v>496</v>
      </c>
      <c r="E349" s="409" t="s">
        <v>293</v>
      </c>
      <c r="F349" s="410">
        <f>'Прил.4_ф-6_ПЛАН налич.возм'!F349</f>
        <v>0</v>
      </c>
      <c r="G349" s="410">
        <v>1.7770000000000001E-2</v>
      </c>
      <c r="H349" s="410">
        <f t="shared" si="23"/>
        <v>-1.7770000000000001E-2</v>
      </c>
    </row>
    <row r="350" spans="1:8" ht="23.25" customHeight="1" x14ac:dyDescent="0.2">
      <c r="A350" s="684"/>
      <c r="B350" s="681"/>
      <c r="C350" s="694"/>
      <c r="D350" s="413" t="s">
        <v>495</v>
      </c>
      <c r="E350" s="409" t="s">
        <v>293</v>
      </c>
      <c r="F350" s="410">
        <f>'Прил.4_ф-6_ПЛАН налич.возм'!F350</f>
        <v>0</v>
      </c>
      <c r="G350" s="410">
        <v>0.133328</v>
      </c>
      <c r="H350" s="410">
        <f t="shared" si="23"/>
        <v>-0.133328</v>
      </c>
    </row>
    <row r="351" spans="1:8" ht="23.25" customHeight="1" x14ac:dyDescent="0.2">
      <c r="A351" s="685"/>
      <c r="B351" s="681"/>
      <c r="C351" s="695"/>
      <c r="D351" s="413" t="s">
        <v>497</v>
      </c>
      <c r="E351" s="409" t="s">
        <v>293</v>
      </c>
      <c r="F351" s="410">
        <f>'Прил.4_ф-6_ПЛАН налич.возм'!F351</f>
        <v>0</v>
      </c>
      <c r="G351" s="410">
        <v>3.3981000000000004E-2</v>
      </c>
      <c r="H351" s="410">
        <f t="shared" si="23"/>
        <v>-3.3981000000000004E-2</v>
      </c>
    </row>
    <row r="352" spans="1:8" ht="30.75" customHeight="1" x14ac:dyDescent="0.2">
      <c r="A352" s="47">
        <v>13</v>
      </c>
      <c r="B352" s="681"/>
      <c r="C352" s="413" t="s">
        <v>498</v>
      </c>
      <c r="D352" s="413" t="s">
        <v>498</v>
      </c>
      <c r="E352" s="409" t="s">
        <v>293</v>
      </c>
      <c r="F352" s="410">
        <f>'Прил.4_ф-6_ПЛАН налич.возм'!F352</f>
        <v>0</v>
      </c>
      <c r="G352" s="410"/>
      <c r="H352" s="410">
        <f t="shared" si="23"/>
        <v>0</v>
      </c>
    </row>
    <row r="353" spans="1:13" ht="26.25" customHeight="1" x14ac:dyDescent="0.2">
      <c r="A353" s="47">
        <v>14</v>
      </c>
      <c r="B353" s="681"/>
      <c r="C353" s="413" t="s">
        <v>154</v>
      </c>
      <c r="D353" s="413" t="str">
        <f t="shared" si="24"/>
        <v>ООО "Лизард"</v>
      </c>
      <c r="E353" s="409" t="s">
        <v>293</v>
      </c>
      <c r="F353" s="410">
        <f>'Прил.4_ф-6_ПЛАН налич.возм'!F353</f>
        <v>0</v>
      </c>
      <c r="G353" s="410"/>
      <c r="H353" s="410">
        <f t="shared" si="23"/>
        <v>0</v>
      </c>
      <c r="M353" t="s">
        <v>157</v>
      </c>
    </row>
    <row r="354" spans="1:13" ht="56.25" customHeight="1" x14ac:dyDescent="0.2">
      <c r="A354" s="47">
        <v>15</v>
      </c>
      <c r="B354" s="682"/>
      <c r="C354" s="413" t="s">
        <v>155</v>
      </c>
      <c r="D354" s="413" t="str">
        <f t="shared" si="24"/>
        <v>ООО "Научно-производственный центр гидроавтоматики"</v>
      </c>
      <c r="E354" s="409" t="s">
        <v>293</v>
      </c>
      <c r="F354" s="410">
        <f>'Прил.4_ф-6_ПЛАН налич.возм'!F354</f>
        <v>0</v>
      </c>
      <c r="G354" s="410"/>
      <c r="H354" s="410">
        <f t="shared" si="23"/>
        <v>0</v>
      </c>
    </row>
    <row r="355" spans="1:13" x14ac:dyDescent="0.25">
      <c r="A355" s="250"/>
      <c r="B355" s="250" t="s">
        <v>415</v>
      </c>
      <c r="C355" s="412"/>
      <c r="D355" s="412"/>
      <c r="E355" s="412"/>
      <c r="F355" s="410">
        <f>SUM(F337:F354)</f>
        <v>1.4461999999999999</v>
      </c>
      <c r="G355" s="410">
        <f>SUM(G337:G354)</f>
        <v>1.3892939999999998</v>
      </c>
      <c r="H355" s="410">
        <f>SUM(H337:H354)</f>
        <v>5.6905999999999991E-2</v>
      </c>
    </row>
    <row r="356" spans="1:13" x14ac:dyDescent="0.3">
      <c r="H356" s="416" t="s">
        <v>120</v>
      </c>
    </row>
    <row r="357" spans="1:13" x14ac:dyDescent="0.3">
      <c r="H357" s="417" t="s">
        <v>409</v>
      </c>
    </row>
    <row r="358" spans="1:13" ht="12.75" customHeight="1" x14ac:dyDescent="0.3">
      <c r="H358" s="418" t="s">
        <v>148</v>
      </c>
    </row>
    <row r="360" spans="1:13" ht="20.25" x14ac:dyDescent="0.3">
      <c r="A360" s="690" t="s">
        <v>288</v>
      </c>
      <c r="B360" s="690"/>
      <c r="C360" s="690"/>
      <c r="D360" s="690"/>
      <c r="E360" s="690"/>
      <c r="F360" s="690"/>
      <c r="G360" s="690"/>
      <c r="H360" s="690"/>
    </row>
    <row r="361" spans="1:13" ht="20.25" x14ac:dyDescent="0.3">
      <c r="A361" s="75"/>
      <c r="B361" s="75"/>
      <c r="C361" s="395"/>
      <c r="D361" s="396" t="s">
        <v>289</v>
      </c>
      <c r="E361" s="397" t="s">
        <v>151</v>
      </c>
      <c r="F361" s="398"/>
      <c r="G361" s="398"/>
      <c r="H361" s="398"/>
    </row>
    <row r="362" spans="1:13" x14ac:dyDescent="0.3">
      <c r="A362" s="69"/>
      <c r="B362" s="69"/>
      <c r="C362" s="399"/>
      <c r="D362" s="399"/>
      <c r="E362" s="400" t="s">
        <v>11</v>
      </c>
      <c r="F362" s="398"/>
      <c r="G362" s="398"/>
      <c r="H362" s="398"/>
    </row>
    <row r="363" spans="1:13" x14ac:dyDescent="0.3">
      <c r="A363" s="69"/>
      <c r="B363" s="69"/>
      <c r="C363" s="399"/>
      <c r="D363" s="399"/>
      <c r="E363" s="402" t="s">
        <v>153</v>
      </c>
      <c r="F363" s="398"/>
      <c r="G363" s="398"/>
      <c r="H363" s="398"/>
    </row>
    <row r="364" spans="1:13" x14ac:dyDescent="0.3">
      <c r="A364" s="69"/>
      <c r="B364" s="69"/>
      <c r="C364" s="399"/>
      <c r="D364" s="402"/>
      <c r="E364" s="401"/>
      <c r="F364" s="398"/>
      <c r="G364" s="398"/>
      <c r="H364" s="398"/>
    </row>
    <row r="365" spans="1:13" x14ac:dyDescent="0.3">
      <c r="A365" s="69"/>
      <c r="B365" s="69"/>
      <c r="C365" s="399"/>
      <c r="D365" s="403" t="s">
        <v>303</v>
      </c>
      <c r="E365" s="404" t="s">
        <v>339</v>
      </c>
      <c r="F365" s="405" t="s">
        <v>520</v>
      </c>
      <c r="G365" s="398"/>
      <c r="H365" s="398"/>
    </row>
    <row r="366" spans="1:13" x14ac:dyDescent="0.3">
      <c r="B366" s="71"/>
      <c r="D366" s="406"/>
      <c r="E366" s="406"/>
      <c r="F366" s="405"/>
      <c r="G366" s="405"/>
      <c r="I366" s="71"/>
      <c r="J366" s="71"/>
      <c r="K366" s="72"/>
      <c r="L366" s="72"/>
      <c r="M366" s="72"/>
    </row>
    <row r="367" spans="1:13" s="74" customFormat="1" ht="36.75" customHeight="1" x14ac:dyDescent="0.2">
      <c r="A367" s="689" t="s">
        <v>522</v>
      </c>
      <c r="B367" s="689"/>
      <c r="C367" s="689"/>
      <c r="D367" s="689"/>
      <c r="E367" s="689"/>
      <c r="F367" s="689"/>
      <c r="G367" s="689"/>
      <c r="H367" s="689"/>
    </row>
    <row r="368" spans="1:13" ht="75.75" customHeight="1" x14ac:dyDescent="0.2">
      <c r="A368" s="46" t="s">
        <v>142</v>
      </c>
      <c r="B368" s="46" t="s">
        <v>291</v>
      </c>
      <c r="C368" s="407" t="s">
        <v>292</v>
      </c>
      <c r="D368" s="407" t="s">
        <v>143</v>
      </c>
      <c r="E368" s="407" t="s">
        <v>296</v>
      </c>
      <c r="F368" s="408" t="s">
        <v>295</v>
      </c>
      <c r="G368" s="408" t="s">
        <v>340</v>
      </c>
      <c r="H368" s="408" t="s">
        <v>294</v>
      </c>
    </row>
    <row r="369" spans="1:8" s="236" customFormat="1" ht="12.75" x14ac:dyDescent="0.2">
      <c r="A369" s="421"/>
      <c r="B369" s="421">
        <v>1</v>
      </c>
      <c r="C369" s="422">
        <v>2</v>
      </c>
      <c r="D369" s="422">
        <v>3</v>
      </c>
      <c r="E369" s="422">
        <v>4</v>
      </c>
      <c r="F369" s="422">
        <v>5</v>
      </c>
      <c r="G369" s="422">
        <v>6</v>
      </c>
      <c r="H369" s="422">
        <v>7</v>
      </c>
    </row>
    <row r="370" spans="1:8" ht="24" customHeight="1" x14ac:dyDescent="0.2">
      <c r="A370" s="47">
        <v>1</v>
      </c>
      <c r="B370" s="680" t="s">
        <v>335</v>
      </c>
      <c r="C370" s="409" t="s">
        <v>144</v>
      </c>
      <c r="D370" s="409" t="s">
        <v>144</v>
      </c>
      <c r="E370" s="409" t="s">
        <v>293</v>
      </c>
      <c r="F370" s="410">
        <f>'Прил.4_ф-6_ПЛАН налич.возм'!F370</f>
        <v>0.9</v>
      </c>
      <c r="G370" s="480">
        <v>0.521227</v>
      </c>
      <c r="H370" s="410">
        <f>F370-G370</f>
        <v>0.37877300000000003</v>
      </c>
    </row>
    <row r="371" spans="1:8" ht="24" customHeight="1" x14ac:dyDescent="0.2">
      <c r="A371" s="47">
        <v>2</v>
      </c>
      <c r="B371" s="681"/>
      <c r="C371" s="409" t="s">
        <v>145</v>
      </c>
      <c r="D371" s="409" t="s">
        <v>145</v>
      </c>
      <c r="E371" s="409" t="s">
        <v>293</v>
      </c>
      <c r="F371" s="410">
        <f>'Прил.4_ф-6_ПЛАН налич.возм'!F371</f>
        <v>0.28999999999999998</v>
      </c>
      <c r="G371" s="480">
        <v>0.52170899999999998</v>
      </c>
      <c r="H371" s="410">
        <f t="shared" ref="H371:H387" si="26">F371-G371</f>
        <v>-0.231709</v>
      </c>
    </row>
    <row r="372" spans="1:8" ht="24" customHeight="1" x14ac:dyDescent="0.2">
      <c r="A372" s="47">
        <v>3</v>
      </c>
      <c r="B372" s="681"/>
      <c r="C372" s="409" t="s">
        <v>150</v>
      </c>
      <c r="D372" s="409" t="str">
        <f t="shared" ref="D372:D378" si="27">C372</f>
        <v>ООО "КРУГ"</v>
      </c>
      <c r="E372" s="409" t="s">
        <v>293</v>
      </c>
      <c r="F372" s="410">
        <f>'Прил.4_ф-6_ПЛАН налич.возм'!F372</f>
        <v>0.1</v>
      </c>
      <c r="G372" s="480">
        <v>1.0411999999999999E-2</v>
      </c>
      <c r="H372" s="410">
        <f t="shared" si="26"/>
        <v>8.9588000000000001E-2</v>
      </c>
    </row>
    <row r="373" spans="1:8" ht="24" customHeight="1" x14ac:dyDescent="0.2">
      <c r="A373" s="47">
        <v>4</v>
      </c>
      <c r="B373" s="681"/>
      <c r="C373" s="409" t="s">
        <v>149</v>
      </c>
      <c r="D373" s="409" t="str">
        <f t="shared" si="27"/>
        <v>ИП Первухин Л.В.</v>
      </c>
      <c r="E373" s="409" t="s">
        <v>293</v>
      </c>
      <c r="F373" s="410">
        <f>'Прил.4_ф-6_ПЛАН налич.возм'!F373</f>
        <v>0.01</v>
      </c>
      <c r="G373" s="480">
        <v>1.72E-2</v>
      </c>
      <c r="H373" s="410">
        <f t="shared" si="26"/>
        <v>-7.1999999999999998E-3</v>
      </c>
    </row>
    <row r="374" spans="1:8" ht="24" customHeight="1" x14ac:dyDescent="0.2">
      <c r="A374" s="47">
        <v>5</v>
      </c>
      <c r="B374" s="681"/>
      <c r="C374" s="409" t="s">
        <v>146</v>
      </c>
      <c r="D374" s="409" t="str">
        <f t="shared" si="27"/>
        <v>АО "ТНН"</v>
      </c>
      <c r="E374" s="409" t="s">
        <v>293</v>
      </c>
      <c r="F374" s="410">
        <f>'Прил.4_ф-6_ПЛАН налич.возм'!F374</f>
        <v>0.1</v>
      </c>
      <c r="G374" s="480">
        <v>8.1504999999999994E-2</v>
      </c>
      <c r="H374" s="410">
        <f t="shared" si="26"/>
        <v>1.8495000000000011E-2</v>
      </c>
    </row>
    <row r="375" spans="1:8" ht="24" customHeight="1" x14ac:dyDescent="0.2">
      <c r="A375" s="47">
        <v>6</v>
      </c>
      <c r="B375" s="681"/>
      <c r="C375" s="409" t="s">
        <v>146</v>
      </c>
      <c r="D375" s="409" t="str">
        <f t="shared" si="27"/>
        <v>АО "ТНН"</v>
      </c>
      <c r="E375" s="409" t="s">
        <v>293</v>
      </c>
      <c r="F375" s="410">
        <f>'Прил.4_ф-6_ПЛАН налич.возм'!F375</f>
        <v>2.5000000000000001E-2</v>
      </c>
      <c r="G375" s="480">
        <v>2.2484000000000001E-2</v>
      </c>
      <c r="H375" s="410">
        <f t="shared" si="26"/>
        <v>2.5160000000000009E-3</v>
      </c>
    </row>
    <row r="376" spans="1:8" ht="24" customHeight="1" x14ac:dyDescent="0.2">
      <c r="A376" s="47">
        <v>7</v>
      </c>
      <c r="B376" s="681"/>
      <c r="C376" s="409" t="s">
        <v>147</v>
      </c>
      <c r="D376" s="409" t="str">
        <f t="shared" si="27"/>
        <v>АО "РЭД"</v>
      </c>
      <c r="E376" s="409" t="s">
        <v>293</v>
      </c>
      <c r="F376" s="410">
        <f>'Прил.4_ф-6_ПЛАН налич.возм'!F376</f>
        <v>0.35</v>
      </c>
      <c r="G376" s="480">
        <v>8.1462999999999994E-2</v>
      </c>
      <c r="H376" s="410">
        <f t="shared" si="26"/>
        <v>0.26853699999999997</v>
      </c>
    </row>
    <row r="377" spans="1:8" ht="24" customHeight="1" x14ac:dyDescent="0.2">
      <c r="A377" s="47">
        <v>8</v>
      </c>
      <c r="B377" s="681"/>
      <c r="C377" s="409" t="s">
        <v>334</v>
      </c>
      <c r="D377" s="409" t="str">
        <f t="shared" si="27"/>
        <v>ООО "РАМА"</v>
      </c>
      <c r="E377" s="409" t="s">
        <v>293</v>
      </c>
      <c r="F377" s="410">
        <f>'Прил.4_ф-6_ПЛАН налич.возм'!F377</f>
        <v>3.0200000000000001E-2</v>
      </c>
      <c r="G377" s="480">
        <v>1.5873000000000002E-2</v>
      </c>
      <c r="H377" s="410">
        <f t="shared" si="26"/>
        <v>1.4326999999999999E-2</v>
      </c>
    </row>
    <row r="378" spans="1:8" ht="24" customHeight="1" x14ac:dyDescent="0.2">
      <c r="A378" s="47">
        <v>9</v>
      </c>
      <c r="B378" s="681"/>
      <c r="C378" s="409" t="s">
        <v>383</v>
      </c>
      <c r="D378" s="409" t="str">
        <f t="shared" si="27"/>
        <v>ООО "Промсырье"</v>
      </c>
      <c r="E378" s="409" t="s">
        <v>293</v>
      </c>
      <c r="F378" s="410">
        <f>'Прил.4_ф-6_ПЛАН налич.возм'!F378</f>
        <v>0.01</v>
      </c>
      <c r="G378" s="480">
        <v>1.6230000000000001E-3</v>
      </c>
      <c r="H378" s="410">
        <f t="shared" si="26"/>
        <v>8.3770000000000008E-3</v>
      </c>
    </row>
    <row r="379" spans="1:8" ht="24" customHeight="1" x14ac:dyDescent="0.2">
      <c r="A379" s="47">
        <v>10</v>
      </c>
      <c r="B379" s="681"/>
      <c r="C379" s="409" t="s">
        <v>486</v>
      </c>
      <c r="D379" s="409" t="str">
        <f>C379</f>
        <v>ООО "ЧМСК"</v>
      </c>
      <c r="E379" s="409" t="s">
        <v>293</v>
      </c>
      <c r="F379" s="410">
        <f>'Прил.4_ф-6_ПЛАН налич.возм'!F379</f>
        <v>0</v>
      </c>
      <c r="G379" s="480">
        <v>9.4699999999999993E-3</v>
      </c>
      <c r="H379" s="410">
        <f t="shared" si="26"/>
        <v>-9.4699999999999993E-3</v>
      </c>
    </row>
    <row r="380" spans="1:8" ht="24" customHeight="1" x14ac:dyDescent="0.2">
      <c r="A380" s="478">
        <v>11</v>
      </c>
      <c r="B380" s="681"/>
      <c r="C380" s="409" t="s">
        <v>538</v>
      </c>
      <c r="D380" s="409" t="s">
        <v>538</v>
      </c>
      <c r="E380" s="409" t="s">
        <v>293</v>
      </c>
      <c r="F380" s="410">
        <f>'Прил.4_ф-6_ПЛАН налич.возм'!F380</f>
        <v>0</v>
      </c>
      <c r="G380" s="480">
        <v>5.8079999999999998E-3</v>
      </c>
      <c r="H380" s="410">
        <f t="shared" si="26"/>
        <v>-5.8079999999999998E-3</v>
      </c>
    </row>
    <row r="381" spans="1:8" ht="24" customHeight="1" x14ac:dyDescent="0.2">
      <c r="A381" s="545"/>
      <c r="B381" s="681"/>
      <c r="C381" s="546" t="s">
        <v>701</v>
      </c>
      <c r="D381" s="546" t="s">
        <v>701</v>
      </c>
      <c r="E381" s="409" t="s">
        <v>293</v>
      </c>
      <c r="F381" s="410">
        <f>'Прил.4_ф-6_ПЛАН налич.возм'!F381</f>
        <v>0</v>
      </c>
      <c r="G381" s="480">
        <v>0.186145</v>
      </c>
      <c r="H381" s="410">
        <f t="shared" ref="H381" si="28">F381-G381</f>
        <v>-0.186145</v>
      </c>
    </row>
    <row r="382" spans="1:8" ht="24" customHeight="1" x14ac:dyDescent="0.2">
      <c r="A382" s="683">
        <v>12</v>
      </c>
      <c r="B382" s="681"/>
      <c r="C382" s="686" t="s">
        <v>397</v>
      </c>
      <c r="D382" s="409" t="s">
        <v>496</v>
      </c>
      <c r="E382" s="409" t="s">
        <v>293</v>
      </c>
      <c r="F382" s="410">
        <f>'Прил.4_ф-6_ПЛАН налич.возм'!F382</f>
        <v>0</v>
      </c>
      <c r="G382" s="480">
        <v>2.2245999999999998E-2</v>
      </c>
      <c r="H382" s="410">
        <f t="shared" si="26"/>
        <v>-2.2245999999999998E-2</v>
      </c>
    </row>
    <row r="383" spans="1:8" ht="24" customHeight="1" x14ac:dyDescent="0.2">
      <c r="A383" s="684"/>
      <c r="B383" s="681"/>
      <c r="C383" s="687"/>
      <c r="D383" s="409" t="s">
        <v>495</v>
      </c>
      <c r="E383" s="409" t="s">
        <v>293</v>
      </c>
      <c r="F383" s="410">
        <f>'Прил.4_ф-6_ПЛАН налич.возм'!F383</f>
        <v>0</v>
      </c>
      <c r="G383" s="480">
        <v>0.14064299999999999</v>
      </c>
      <c r="H383" s="410">
        <f t="shared" si="26"/>
        <v>-0.14064299999999999</v>
      </c>
    </row>
    <row r="384" spans="1:8" ht="24" customHeight="1" x14ac:dyDescent="0.2">
      <c r="A384" s="685"/>
      <c r="B384" s="681"/>
      <c r="C384" s="688"/>
      <c r="D384" s="409" t="s">
        <v>497</v>
      </c>
      <c r="E384" s="409" t="s">
        <v>293</v>
      </c>
      <c r="F384" s="410">
        <f>'Прил.4_ф-6_ПЛАН налич.возм'!F384</f>
        <v>0</v>
      </c>
      <c r="G384" s="480">
        <v>4.7092000000000002E-2</v>
      </c>
      <c r="H384" s="410">
        <f t="shared" si="26"/>
        <v>-4.7092000000000002E-2</v>
      </c>
    </row>
    <row r="385" spans="1:13" ht="30" customHeight="1" x14ac:dyDescent="0.2">
      <c r="A385" s="47">
        <v>13</v>
      </c>
      <c r="B385" s="681"/>
      <c r="C385" s="409" t="s">
        <v>498</v>
      </c>
      <c r="D385" s="409" t="s">
        <v>498</v>
      </c>
      <c r="E385" s="409" t="s">
        <v>293</v>
      </c>
      <c r="F385" s="410">
        <f>'Прил.4_ф-6_ПЛАН налич.возм'!F385</f>
        <v>0</v>
      </c>
      <c r="G385" s="410"/>
      <c r="H385" s="410">
        <f t="shared" si="26"/>
        <v>0</v>
      </c>
    </row>
    <row r="386" spans="1:13" ht="24.75" customHeight="1" x14ac:dyDescent="0.2">
      <c r="A386" s="47">
        <v>14</v>
      </c>
      <c r="B386" s="681"/>
      <c r="C386" s="409" t="s">
        <v>154</v>
      </c>
      <c r="D386" s="409" t="str">
        <f t="shared" ref="D386:D387" si="29">C386</f>
        <v>ООО "Лизард"</v>
      </c>
      <c r="E386" s="409" t="s">
        <v>293</v>
      </c>
      <c r="F386" s="410">
        <f>'Прил.4_ф-6_ПЛАН налич.возм'!F386</f>
        <v>0</v>
      </c>
      <c r="G386" s="410"/>
      <c r="H386" s="410">
        <f t="shared" si="26"/>
        <v>0</v>
      </c>
      <c r="M386" t="s">
        <v>157</v>
      </c>
    </row>
    <row r="387" spans="1:13" ht="51" customHeight="1" x14ac:dyDescent="0.2">
      <c r="A387" s="47">
        <v>15</v>
      </c>
      <c r="B387" s="682"/>
      <c r="C387" s="409" t="s">
        <v>155</v>
      </c>
      <c r="D387" s="409" t="str">
        <f t="shared" si="29"/>
        <v>ООО "Научно-производственный центр гидроавтоматики"</v>
      </c>
      <c r="E387" s="409" t="s">
        <v>293</v>
      </c>
      <c r="F387" s="410">
        <f>'Прил.4_ф-6_ПЛАН налич.возм'!F387</f>
        <v>0</v>
      </c>
      <c r="G387" s="410"/>
      <c r="H387" s="410">
        <f t="shared" si="26"/>
        <v>0</v>
      </c>
    </row>
    <row r="388" spans="1:13" x14ac:dyDescent="0.25">
      <c r="A388" s="250"/>
      <c r="B388" s="250" t="s">
        <v>415</v>
      </c>
      <c r="C388" s="412"/>
      <c r="D388" s="412"/>
      <c r="E388" s="412"/>
      <c r="F388" s="410">
        <f>SUM(F370:F387)</f>
        <v>1.8151999999999999</v>
      </c>
      <c r="G388" s="410">
        <f>SUM(G370:G387)</f>
        <v>1.6849000000000003</v>
      </c>
      <c r="H388" s="410">
        <f>SUM(H370:H387)</f>
        <v>0.13029999999999997</v>
      </c>
    </row>
    <row r="390" spans="1:13" s="484" customFormat="1" ht="15" hidden="1" x14ac:dyDescent="0.25">
      <c r="A390" s="481"/>
      <c r="B390" s="481"/>
      <c r="C390" s="482"/>
      <c r="D390" s="482"/>
      <c r="E390" s="482" t="s">
        <v>518</v>
      </c>
      <c r="F390" s="483">
        <f>F388+F355+F322+F289+F256+F224+F192+F160+F128+F96+F64+F32</f>
        <v>16.326188999999999</v>
      </c>
      <c r="G390" s="483">
        <f>G388+G355+G322+G289+G256+G224+G192+G160+G128+G96+G64+G32</f>
        <v>15.373187999999999</v>
      </c>
      <c r="H390" s="483">
        <f>H388+H355+H322+H289+H256+H224+H192+H160+H128+H96+H64+H32</f>
        <v>0.92800099999999996</v>
      </c>
    </row>
  </sheetData>
  <mergeCells count="61">
    <mergeCell ref="C250:C252"/>
    <mergeCell ref="A283:A285"/>
    <mergeCell ref="C283:C285"/>
    <mergeCell ref="A316:A318"/>
    <mergeCell ref="C316:C318"/>
    <mergeCell ref="A261:H261"/>
    <mergeCell ref="A268:H268"/>
    <mergeCell ref="A250:A252"/>
    <mergeCell ref="B370:B387"/>
    <mergeCell ref="A327:H327"/>
    <mergeCell ref="A334:H334"/>
    <mergeCell ref="B337:B354"/>
    <mergeCell ref="A294:H294"/>
    <mergeCell ref="A301:H301"/>
    <mergeCell ref="B304:B321"/>
    <mergeCell ref="A360:H360"/>
    <mergeCell ref="A367:H367"/>
    <mergeCell ref="C382:C384"/>
    <mergeCell ref="A349:A351"/>
    <mergeCell ref="C349:C351"/>
    <mergeCell ref="A382:A384"/>
    <mergeCell ref="A5:H5"/>
    <mergeCell ref="A44:H44"/>
    <mergeCell ref="B271:B288"/>
    <mergeCell ref="A229:H229"/>
    <mergeCell ref="A236:H236"/>
    <mergeCell ref="A76:H76"/>
    <mergeCell ref="B143:B159"/>
    <mergeCell ref="A133:H133"/>
    <mergeCell ref="A101:H101"/>
    <mergeCell ref="B239:B255"/>
    <mergeCell ref="A197:H197"/>
    <mergeCell ref="A204:H204"/>
    <mergeCell ref="A165:H165"/>
    <mergeCell ref="A172:H172"/>
    <mergeCell ref="B175:B191"/>
    <mergeCell ref="B207:B223"/>
    <mergeCell ref="A12:H12"/>
    <mergeCell ref="A69:H69"/>
    <mergeCell ref="A37:H37"/>
    <mergeCell ref="A108:H108"/>
    <mergeCell ref="H19:H20"/>
    <mergeCell ref="A26:A28"/>
    <mergeCell ref="C26:C28"/>
    <mergeCell ref="A58:A60"/>
    <mergeCell ref="C58:C60"/>
    <mergeCell ref="A90:A92"/>
    <mergeCell ref="C90:C92"/>
    <mergeCell ref="A140:H140"/>
    <mergeCell ref="B15:B31"/>
    <mergeCell ref="B79:B95"/>
    <mergeCell ref="B47:B63"/>
    <mergeCell ref="B111:B127"/>
    <mergeCell ref="A122:A124"/>
    <mergeCell ref="C122:C124"/>
    <mergeCell ref="A154:A156"/>
    <mergeCell ref="C154:C156"/>
    <mergeCell ref="A186:A188"/>
    <mergeCell ref="C186:C188"/>
    <mergeCell ref="A218:A220"/>
    <mergeCell ref="C218:C220"/>
  </mergeCells>
  <pageMargins left="0.51181102362204722" right="0.51181102362204722" top="0.74803149606299213" bottom="0.35433070866141736" header="0.31496062992125984" footer="0.31496062992125984"/>
  <pageSetup paperSize="9" scale="65" orientation="landscape" r:id="rId1"/>
  <rowBreaks count="11" manualBreakCount="11">
    <brk id="32" max="7" man="1"/>
    <brk id="64" max="7" man="1"/>
    <brk id="96" max="7" man="1"/>
    <brk id="128" max="7" man="1"/>
    <brk id="160" max="7" man="1"/>
    <brk id="192" max="7" man="1"/>
    <brk id="224" max="7" man="1"/>
    <brk id="256" max="7" man="1"/>
    <brk id="289" max="7" man="1"/>
    <brk id="322" max="7" man="1"/>
    <brk id="35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7"/>
  <sheetViews>
    <sheetView view="pageBreakPreview" topLeftCell="A241" zoomScaleNormal="100" zoomScaleSheetLayoutView="100" workbookViewId="0">
      <selection activeCell="A276" sqref="A276:XFD277"/>
    </sheetView>
  </sheetViews>
  <sheetFormatPr defaultColWidth="5.7109375" defaultRowHeight="15" x14ac:dyDescent="0.25"/>
  <cols>
    <col min="1" max="1" width="12" style="1" customWidth="1"/>
    <col min="2" max="3" width="9.5703125" style="1" customWidth="1"/>
    <col min="4" max="4" width="6.28515625" style="1" customWidth="1"/>
    <col min="5" max="5" width="5.28515625" style="1" customWidth="1"/>
    <col min="6" max="7" width="6.5703125" style="1" customWidth="1"/>
    <col min="8" max="8" width="10.42578125" style="1" customWidth="1"/>
    <col min="9" max="9" width="5.5703125" style="1" customWidth="1"/>
    <col min="10" max="10" width="3.140625" style="122" customWidth="1"/>
    <col min="11" max="11" width="10.5703125" style="85" customWidth="1"/>
    <col min="12" max="12" width="2.42578125" style="1" customWidth="1"/>
    <col min="13" max="16384" width="5.7109375" style="1"/>
  </cols>
  <sheetData>
    <row r="1" spans="1:11" ht="11.25" customHeight="1" x14ac:dyDescent="0.25">
      <c r="C1" s="5"/>
      <c r="D1" s="5"/>
      <c r="E1" s="5"/>
      <c r="F1" s="5"/>
      <c r="G1" s="5"/>
      <c r="H1" s="5"/>
      <c r="I1" s="5"/>
      <c r="J1" s="123"/>
      <c r="K1" s="252" t="s">
        <v>120</v>
      </c>
    </row>
    <row r="2" spans="1:11" s="3" customFormat="1" ht="11.25" customHeight="1" x14ac:dyDescent="0.2">
      <c r="C2" s="2"/>
      <c r="D2" s="2"/>
      <c r="E2" s="2"/>
      <c r="F2" s="2"/>
      <c r="G2" s="2"/>
      <c r="H2" s="2"/>
      <c r="I2" s="2"/>
      <c r="J2" s="124"/>
      <c r="K2" s="253" t="s">
        <v>409</v>
      </c>
    </row>
    <row r="3" spans="1:11" s="3" customFormat="1" ht="11.25" customHeight="1" x14ac:dyDescent="0.2">
      <c r="C3" s="2"/>
      <c r="D3" s="2"/>
      <c r="E3" s="2"/>
      <c r="F3" s="2"/>
      <c r="G3" s="2"/>
      <c r="H3" s="2"/>
      <c r="I3" s="2"/>
      <c r="J3" s="124"/>
      <c r="K3" s="254" t="s">
        <v>119</v>
      </c>
    </row>
    <row r="4" spans="1:11" s="3" customFormat="1" ht="11.25" customHeight="1" x14ac:dyDescent="0.2">
      <c r="C4" s="2"/>
      <c r="D4" s="2"/>
      <c r="E4" s="2"/>
      <c r="F4" s="2"/>
      <c r="G4" s="2"/>
      <c r="H4" s="2"/>
      <c r="I4" s="2"/>
      <c r="J4" s="124"/>
      <c r="K4" s="254"/>
    </row>
    <row r="5" spans="1:11" s="4" customFormat="1" ht="81.75" customHeight="1" x14ac:dyDescent="0.25">
      <c r="A5" s="696" t="s">
        <v>417</v>
      </c>
      <c r="B5" s="696"/>
      <c r="C5" s="696"/>
      <c r="D5" s="696"/>
      <c r="E5" s="696"/>
      <c r="F5" s="696"/>
      <c r="G5" s="696"/>
      <c r="H5" s="696"/>
      <c r="I5" s="696"/>
      <c r="J5" s="696"/>
      <c r="K5" s="696"/>
    </row>
    <row r="6" spans="1:11" s="256" customFormat="1" ht="23.25" customHeight="1" x14ac:dyDescent="0.2">
      <c r="A6" s="697" t="s">
        <v>100</v>
      </c>
      <c r="B6" s="697"/>
      <c r="C6" s="697"/>
      <c r="D6" s="697"/>
      <c r="E6" s="697"/>
      <c r="F6" s="697"/>
      <c r="G6" s="697"/>
      <c r="H6" s="697"/>
      <c r="I6" s="153" t="s">
        <v>465</v>
      </c>
      <c r="J6" s="257">
        <v>25</v>
      </c>
      <c r="K6" s="255" t="s">
        <v>117</v>
      </c>
    </row>
    <row r="7" spans="1:11" s="8" customFormat="1" ht="11.25" customHeight="1" x14ac:dyDescent="0.2">
      <c r="A7" s="7"/>
      <c r="B7" s="698" t="s">
        <v>11</v>
      </c>
      <c r="C7" s="698"/>
      <c r="D7" s="698"/>
      <c r="E7" s="698"/>
      <c r="F7" s="698"/>
      <c r="G7" s="698"/>
      <c r="H7" s="698"/>
      <c r="J7" s="125"/>
    </row>
    <row r="8" spans="1:11" x14ac:dyDescent="0.25">
      <c r="A8" s="49"/>
      <c r="B8" s="49"/>
      <c r="C8" s="49"/>
      <c r="D8" s="50"/>
      <c r="E8" s="50"/>
      <c r="F8" s="50"/>
      <c r="G8" s="50"/>
      <c r="H8" s="50"/>
      <c r="I8" s="50"/>
      <c r="J8" s="126"/>
      <c r="K8" s="50"/>
    </row>
    <row r="9" spans="1:11" ht="15.75" x14ac:dyDescent="0.25">
      <c r="A9" s="714" t="s">
        <v>540</v>
      </c>
      <c r="B9" s="714"/>
      <c r="C9" s="714"/>
      <c r="D9" s="714"/>
      <c r="E9" s="714"/>
      <c r="F9" s="714"/>
      <c r="G9" s="714"/>
      <c r="H9" s="714"/>
      <c r="I9" s="714"/>
      <c r="J9" s="714"/>
      <c r="K9" s="714"/>
    </row>
    <row r="10" spans="1:11" ht="31.5" customHeight="1" x14ac:dyDescent="0.25">
      <c r="A10" s="715" t="s">
        <v>116</v>
      </c>
      <c r="B10" s="716"/>
      <c r="C10" s="717"/>
      <c r="D10" s="715" t="s">
        <v>156</v>
      </c>
      <c r="E10" s="716"/>
      <c r="F10" s="716"/>
      <c r="G10" s="717"/>
      <c r="H10" s="715" t="s">
        <v>115</v>
      </c>
      <c r="I10" s="716"/>
      <c r="J10" s="716"/>
      <c r="K10" s="717"/>
    </row>
    <row r="11" spans="1:11" s="73" customFormat="1" ht="11.25" x14ac:dyDescent="0.2">
      <c r="A11" s="612">
        <v>1</v>
      </c>
      <c r="B11" s="613"/>
      <c r="C11" s="614"/>
      <c r="D11" s="612">
        <v>2</v>
      </c>
      <c r="E11" s="613"/>
      <c r="F11" s="613"/>
      <c r="G11" s="614"/>
      <c r="H11" s="612">
        <v>3</v>
      </c>
      <c r="I11" s="613"/>
      <c r="J11" s="613"/>
      <c r="K11" s="614"/>
    </row>
    <row r="12" spans="1:11" x14ac:dyDescent="0.25">
      <c r="A12" s="114" t="s">
        <v>341</v>
      </c>
      <c r="B12" s="31"/>
      <c r="C12" s="31"/>
      <c r="D12" s="708">
        <f>SUM(D13:G20)</f>
        <v>0</v>
      </c>
      <c r="E12" s="709"/>
      <c r="F12" s="709"/>
      <c r="G12" s="710"/>
      <c r="H12" s="708">
        <f>SUM(H13:K20)</f>
        <v>0</v>
      </c>
      <c r="I12" s="709"/>
      <c r="J12" s="709"/>
      <c r="K12" s="710"/>
    </row>
    <row r="13" spans="1:11" x14ac:dyDescent="0.25">
      <c r="A13" s="705" t="s">
        <v>113</v>
      </c>
      <c r="B13" s="706"/>
      <c r="C13" s="707"/>
      <c r="D13" s="708">
        <v>0</v>
      </c>
      <c r="E13" s="709"/>
      <c r="F13" s="709"/>
      <c r="G13" s="710"/>
      <c r="H13" s="708">
        <v>0</v>
      </c>
      <c r="I13" s="709"/>
      <c r="J13" s="709"/>
      <c r="K13" s="710"/>
    </row>
    <row r="14" spans="1:11" x14ac:dyDescent="0.25">
      <c r="A14" s="705" t="s">
        <v>112</v>
      </c>
      <c r="B14" s="706"/>
      <c r="C14" s="707"/>
      <c r="D14" s="708">
        <v>0</v>
      </c>
      <c r="E14" s="709"/>
      <c r="F14" s="709"/>
      <c r="G14" s="710"/>
      <c r="H14" s="708">
        <v>0</v>
      </c>
      <c r="I14" s="709"/>
      <c r="J14" s="709"/>
      <c r="K14" s="710"/>
    </row>
    <row r="15" spans="1:11" x14ac:dyDescent="0.25">
      <c r="A15" s="705" t="s">
        <v>111</v>
      </c>
      <c r="B15" s="706"/>
      <c r="C15" s="707"/>
      <c r="D15" s="708">
        <v>0</v>
      </c>
      <c r="E15" s="709"/>
      <c r="F15" s="709"/>
      <c r="G15" s="710"/>
      <c r="H15" s="708">
        <v>0</v>
      </c>
      <c r="I15" s="709"/>
      <c r="J15" s="709"/>
      <c r="K15" s="710"/>
    </row>
    <row r="16" spans="1:11" x14ac:dyDescent="0.25">
      <c r="A16" s="705" t="s">
        <v>110</v>
      </c>
      <c r="B16" s="706"/>
      <c r="C16" s="707"/>
      <c r="D16" s="708">
        <v>0</v>
      </c>
      <c r="E16" s="709"/>
      <c r="F16" s="709"/>
      <c r="G16" s="710"/>
      <c r="H16" s="708">
        <v>0</v>
      </c>
      <c r="I16" s="709"/>
      <c r="J16" s="709"/>
      <c r="K16" s="710"/>
    </row>
    <row r="17" spans="1:11" x14ac:dyDescent="0.25">
      <c r="A17" s="705" t="s">
        <v>109</v>
      </c>
      <c r="B17" s="706"/>
      <c r="C17" s="707"/>
      <c r="D17" s="708">
        <v>0</v>
      </c>
      <c r="E17" s="709"/>
      <c r="F17" s="709"/>
      <c r="G17" s="710"/>
      <c r="H17" s="708">
        <v>0</v>
      </c>
      <c r="I17" s="709"/>
      <c r="J17" s="709"/>
      <c r="K17" s="710"/>
    </row>
    <row r="18" spans="1:11" x14ac:dyDescent="0.25">
      <c r="A18" s="705" t="s">
        <v>108</v>
      </c>
      <c r="B18" s="706"/>
      <c r="C18" s="707"/>
      <c r="D18" s="708">
        <v>0</v>
      </c>
      <c r="E18" s="709"/>
      <c r="F18" s="709"/>
      <c r="G18" s="710"/>
      <c r="H18" s="708">
        <v>0</v>
      </c>
      <c r="I18" s="709"/>
      <c r="J18" s="709"/>
      <c r="K18" s="710"/>
    </row>
    <row r="19" spans="1:11" x14ac:dyDescent="0.25">
      <c r="A19" s="705" t="s">
        <v>107</v>
      </c>
      <c r="B19" s="706"/>
      <c r="C19" s="707"/>
      <c r="D19" s="708">
        <v>0</v>
      </c>
      <c r="E19" s="709"/>
      <c r="F19" s="709"/>
      <c r="G19" s="710"/>
      <c r="H19" s="708">
        <v>0</v>
      </c>
      <c r="I19" s="709"/>
      <c r="J19" s="709"/>
      <c r="K19" s="710"/>
    </row>
    <row r="20" spans="1:11" x14ac:dyDescent="0.25">
      <c r="A20" s="705" t="s">
        <v>106</v>
      </c>
      <c r="B20" s="706"/>
      <c r="C20" s="707"/>
      <c r="D20" s="708">
        <v>0</v>
      </c>
      <c r="E20" s="709"/>
      <c r="F20" s="709"/>
      <c r="G20" s="710"/>
      <c r="H20" s="708">
        <v>0</v>
      </c>
      <c r="I20" s="709"/>
      <c r="J20" s="709"/>
      <c r="K20" s="710"/>
    </row>
    <row r="21" spans="1:11" x14ac:dyDescent="0.25">
      <c r="A21" s="705" t="s">
        <v>105</v>
      </c>
      <c r="B21" s="706"/>
      <c r="C21" s="707"/>
      <c r="D21" s="711">
        <f>SUM('Прил.4_ф-6_ФАКТ налич.возм'!F32)*1000</f>
        <v>1969.2</v>
      </c>
      <c r="E21" s="712"/>
      <c r="F21" s="712"/>
      <c r="G21" s="713"/>
      <c r="H21" s="708">
        <f>SUM('Прил.4_ф-6_ФАКТ налич.возм'!G32)*1000</f>
        <v>1656.1630000000002</v>
      </c>
      <c r="I21" s="709"/>
      <c r="J21" s="709"/>
      <c r="K21" s="710"/>
    </row>
    <row r="22" spans="1:11" x14ac:dyDescent="0.25">
      <c r="A22" s="699" t="s">
        <v>88</v>
      </c>
      <c r="B22" s="700"/>
      <c r="C22" s="701"/>
      <c r="D22" s="702">
        <f>D21+D12</f>
        <v>1969.2</v>
      </c>
      <c r="E22" s="703"/>
      <c r="F22" s="703"/>
      <c r="G22" s="704"/>
      <c r="H22" s="634">
        <f>H21+H12</f>
        <v>1656.1630000000002</v>
      </c>
      <c r="I22" s="635"/>
      <c r="J22" s="635"/>
      <c r="K22" s="636"/>
    </row>
    <row r="23" spans="1:11" x14ac:dyDescent="0.25">
      <c r="A23" s="133"/>
      <c r="B23" s="133"/>
      <c r="C23" s="133"/>
      <c r="D23" s="134"/>
      <c r="E23" s="134"/>
      <c r="F23" s="134"/>
      <c r="G23" s="134"/>
      <c r="H23" s="134"/>
      <c r="I23" s="134"/>
      <c r="J23" s="134"/>
      <c r="K23" s="134"/>
    </row>
    <row r="24" spans="1:11" ht="11.25" customHeight="1" x14ac:dyDescent="0.25">
      <c r="C24" s="5"/>
      <c r="D24" s="5"/>
      <c r="E24" s="5"/>
      <c r="F24" s="5"/>
      <c r="G24" s="5"/>
      <c r="H24" s="5"/>
      <c r="I24" s="5"/>
      <c r="J24" s="123"/>
      <c r="K24" s="252" t="s">
        <v>120</v>
      </c>
    </row>
    <row r="25" spans="1:11" s="3" customFormat="1" ht="11.25" customHeight="1" x14ac:dyDescent="0.2">
      <c r="C25" s="2"/>
      <c r="D25" s="2"/>
      <c r="E25" s="2"/>
      <c r="F25" s="2"/>
      <c r="G25" s="2"/>
      <c r="H25" s="2"/>
      <c r="I25" s="2"/>
      <c r="J25" s="124"/>
      <c r="K25" s="253" t="s">
        <v>409</v>
      </c>
    </row>
    <row r="26" spans="1:11" s="3" customFormat="1" ht="11.25" customHeight="1" x14ac:dyDescent="0.2">
      <c r="C26" s="2"/>
      <c r="D26" s="2"/>
      <c r="E26" s="2"/>
      <c r="F26" s="2"/>
      <c r="G26" s="2"/>
      <c r="H26" s="2"/>
      <c r="I26" s="2"/>
      <c r="J26" s="124"/>
      <c r="K26" s="254" t="s">
        <v>119</v>
      </c>
    </row>
    <row r="27" spans="1:11" s="3" customFormat="1" ht="11.25" customHeight="1" x14ac:dyDescent="0.2">
      <c r="C27" s="2"/>
      <c r="D27" s="2"/>
      <c r="E27" s="2"/>
      <c r="F27" s="2"/>
      <c r="G27" s="2"/>
      <c r="H27" s="2"/>
      <c r="I27" s="2"/>
      <c r="J27" s="124"/>
      <c r="K27" s="254"/>
    </row>
    <row r="28" spans="1:11" s="4" customFormat="1" ht="81.75" customHeight="1" x14ac:dyDescent="0.25">
      <c r="A28" s="696" t="s">
        <v>417</v>
      </c>
      <c r="B28" s="696"/>
      <c r="C28" s="696"/>
      <c r="D28" s="696"/>
      <c r="E28" s="696"/>
      <c r="F28" s="696"/>
      <c r="G28" s="696"/>
      <c r="H28" s="696"/>
      <c r="I28" s="696"/>
      <c r="J28" s="696"/>
      <c r="K28" s="696"/>
    </row>
    <row r="29" spans="1:11" s="256" customFormat="1" ht="23.25" customHeight="1" x14ac:dyDescent="0.2">
      <c r="A29" s="697" t="s">
        <v>100</v>
      </c>
      <c r="B29" s="697"/>
      <c r="C29" s="697"/>
      <c r="D29" s="697"/>
      <c r="E29" s="697"/>
      <c r="F29" s="697"/>
      <c r="G29" s="697"/>
      <c r="H29" s="697"/>
      <c r="I29" s="153" t="s">
        <v>465</v>
      </c>
      <c r="J29" s="257">
        <v>25</v>
      </c>
      <c r="K29" s="255" t="s">
        <v>117</v>
      </c>
    </row>
    <row r="30" spans="1:11" s="8" customFormat="1" ht="11.25" customHeight="1" x14ac:dyDescent="0.2">
      <c r="A30" s="7"/>
      <c r="B30" s="698" t="s">
        <v>11</v>
      </c>
      <c r="C30" s="698"/>
      <c r="D30" s="698"/>
      <c r="E30" s="698"/>
      <c r="F30" s="698"/>
      <c r="G30" s="698"/>
      <c r="H30" s="698"/>
      <c r="J30" s="125"/>
    </row>
    <row r="31" spans="1:11" x14ac:dyDescent="0.25">
      <c r="A31" s="7"/>
      <c r="B31" s="11"/>
      <c r="C31" s="11"/>
      <c r="D31" s="11"/>
      <c r="E31" s="11"/>
      <c r="F31" s="11"/>
      <c r="G31" s="11"/>
      <c r="H31" s="11"/>
      <c r="I31" s="8"/>
      <c r="J31" s="125"/>
      <c r="K31" s="8"/>
    </row>
    <row r="32" spans="1:11" ht="15.75" x14ac:dyDescent="0.25">
      <c r="A32" s="714" t="s">
        <v>541</v>
      </c>
      <c r="B32" s="714"/>
      <c r="C32" s="714"/>
      <c r="D32" s="714"/>
      <c r="E32" s="714"/>
      <c r="F32" s="714"/>
      <c r="G32" s="714"/>
      <c r="H32" s="714"/>
      <c r="I32" s="714"/>
      <c r="J32" s="714"/>
      <c r="K32" s="714"/>
    </row>
    <row r="33" spans="1:11" ht="23.25" customHeight="1" x14ac:dyDescent="0.25">
      <c r="A33" s="715" t="s">
        <v>116</v>
      </c>
      <c r="B33" s="716"/>
      <c r="C33" s="717"/>
      <c r="D33" s="715" t="s">
        <v>156</v>
      </c>
      <c r="E33" s="716"/>
      <c r="F33" s="716"/>
      <c r="G33" s="717"/>
      <c r="H33" s="715" t="s">
        <v>115</v>
      </c>
      <c r="I33" s="716"/>
      <c r="J33" s="716"/>
      <c r="K33" s="717"/>
    </row>
    <row r="34" spans="1:11" s="73" customFormat="1" ht="11.25" x14ac:dyDescent="0.2">
      <c r="A34" s="612">
        <v>1</v>
      </c>
      <c r="B34" s="613"/>
      <c r="C34" s="614"/>
      <c r="D34" s="612">
        <v>2</v>
      </c>
      <c r="E34" s="613"/>
      <c r="F34" s="613"/>
      <c r="G34" s="614"/>
      <c r="H34" s="612">
        <v>3</v>
      </c>
      <c r="I34" s="613"/>
      <c r="J34" s="613"/>
      <c r="K34" s="614"/>
    </row>
    <row r="35" spans="1:11" x14ac:dyDescent="0.25">
      <c r="A35" s="114" t="s">
        <v>341</v>
      </c>
      <c r="B35" s="31"/>
      <c r="C35" s="31"/>
      <c r="D35" s="708">
        <f>SUM(D36:G43)</f>
        <v>0</v>
      </c>
      <c r="E35" s="709"/>
      <c r="F35" s="709"/>
      <c r="G35" s="710"/>
      <c r="H35" s="708">
        <f>SUM(H36:K43)</f>
        <v>0</v>
      </c>
      <c r="I35" s="709"/>
      <c r="J35" s="709"/>
      <c r="K35" s="710"/>
    </row>
    <row r="36" spans="1:11" x14ac:dyDescent="0.25">
      <c r="A36" s="705" t="s">
        <v>113</v>
      </c>
      <c r="B36" s="706"/>
      <c r="C36" s="707"/>
      <c r="D36" s="708">
        <v>0</v>
      </c>
      <c r="E36" s="709"/>
      <c r="F36" s="709"/>
      <c r="G36" s="710"/>
      <c r="H36" s="708">
        <v>0</v>
      </c>
      <c r="I36" s="709"/>
      <c r="J36" s="709"/>
      <c r="K36" s="710"/>
    </row>
    <row r="37" spans="1:11" x14ac:dyDescent="0.25">
      <c r="A37" s="705" t="s">
        <v>112</v>
      </c>
      <c r="B37" s="706"/>
      <c r="C37" s="707"/>
      <c r="D37" s="708">
        <v>0</v>
      </c>
      <c r="E37" s="709"/>
      <c r="F37" s="709"/>
      <c r="G37" s="710"/>
      <c r="H37" s="708">
        <v>0</v>
      </c>
      <c r="I37" s="709"/>
      <c r="J37" s="709"/>
      <c r="K37" s="710"/>
    </row>
    <row r="38" spans="1:11" x14ac:dyDescent="0.25">
      <c r="A38" s="705" t="s">
        <v>111</v>
      </c>
      <c r="B38" s="706"/>
      <c r="C38" s="707"/>
      <c r="D38" s="708">
        <v>0</v>
      </c>
      <c r="E38" s="709"/>
      <c r="F38" s="709"/>
      <c r="G38" s="710"/>
      <c r="H38" s="708">
        <v>0</v>
      </c>
      <c r="I38" s="709"/>
      <c r="J38" s="709"/>
      <c r="K38" s="710"/>
    </row>
    <row r="39" spans="1:11" x14ac:dyDescent="0.25">
      <c r="A39" s="705" t="s">
        <v>110</v>
      </c>
      <c r="B39" s="706"/>
      <c r="C39" s="707"/>
      <c r="D39" s="708">
        <v>0</v>
      </c>
      <c r="E39" s="709"/>
      <c r="F39" s="709"/>
      <c r="G39" s="710"/>
      <c r="H39" s="708">
        <v>0</v>
      </c>
      <c r="I39" s="709"/>
      <c r="J39" s="709"/>
      <c r="K39" s="710"/>
    </row>
    <row r="40" spans="1:11" x14ac:dyDescent="0.25">
      <c r="A40" s="705" t="s">
        <v>109</v>
      </c>
      <c r="B40" s="706"/>
      <c r="C40" s="707"/>
      <c r="D40" s="708">
        <v>0</v>
      </c>
      <c r="E40" s="709"/>
      <c r="F40" s="709"/>
      <c r="G40" s="710"/>
      <c r="H40" s="708">
        <v>0</v>
      </c>
      <c r="I40" s="709"/>
      <c r="J40" s="709"/>
      <c r="K40" s="710"/>
    </row>
    <row r="41" spans="1:11" x14ac:dyDescent="0.25">
      <c r="A41" s="705" t="s">
        <v>108</v>
      </c>
      <c r="B41" s="706"/>
      <c r="C41" s="707"/>
      <c r="D41" s="708">
        <v>0</v>
      </c>
      <c r="E41" s="709"/>
      <c r="F41" s="709"/>
      <c r="G41" s="710"/>
      <c r="H41" s="708">
        <v>0</v>
      </c>
      <c r="I41" s="709"/>
      <c r="J41" s="709"/>
      <c r="K41" s="710"/>
    </row>
    <row r="42" spans="1:11" x14ac:dyDescent="0.25">
      <c r="A42" s="705" t="s">
        <v>107</v>
      </c>
      <c r="B42" s="706"/>
      <c r="C42" s="707"/>
      <c r="D42" s="708">
        <v>0</v>
      </c>
      <c r="E42" s="709"/>
      <c r="F42" s="709"/>
      <c r="G42" s="710"/>
      <c r="H42" s="708">
        <v>0</v>
      </c>
      <c r="I42" s="709"/>
      <c r="J42" s="709"/>
      <c r="K42" s="710"/>
    </row>
    <row r="43" spans="1:11" x14ac:dyDescent="0.25">
      <c r="A43" s="705" t="s">
        <v>106</v>
      </c>
      <c r="B43" s="706"/>
      <c r="C43" s="707"/>
      <c r="D43" s="708">
        <v>0</v>
      </c>
      <c r="E43" s="709"/>
      <c r="F43" s="709"/>
      <c r="G43" s="710"/>
      <c r="H43" s="708">
        <v>0</v>
      </c>
      <c r="I43" s="709"/>
      <c r="J43" s="709"/>
      <c r="K43" s="710"/>
    </row>
    <row r="44" spans="1:11" x14ac:dyDescent="0.25">
      <c r="A44" s="718" t="s">
        <v>105</v>
      </c>
      <c r="B44" s="719"/>
      <c r="C44" s="720"/>
      <c r="D44" s="711">
        <f>SUM('Прил.4_ф-6_ФАКТ налич.возм'!F64)*1000</f>
        <v>1728.2</v>
      </c>
      <c r="E44" s="712"/>
      <c r="F44" s="712"/>
      <c r="G44" s="713"/>
      <c r="H44" s="708">
        <f>SUM('Прил.4_ф-6_ФАКТ налич.возм'!G64)*1000</f>
        <v>1754.2059999999999</v>
      </c>
      <c r="I44" s="709"/>
      <c r="J44" s="709"/>
      <c r="K44" s="710"/>
    </row>
    <row r="45" spans="1:11" x14ac:dyDescent="0.25">
      <c r="A45" s="705" t="s">
        <v>88</v>
      </c>
      <c r="B45" s="706"/>
      <c r="C45" s="707"/>
      <c r="D45" s="711">
        <f>D44+D35</f>
        <v>1728.2</v>
      </c>
      <c r="E45" s="712"/>
      <c r="F45" s="712"/>
      <c r="G45" s="713"/>
      <c r="H45" s="634">
        <f>H44+H35</f>
        <v>1754.2059999999999</v>
      </c>
      <c r="I45" s="635"/>
      <c r="J45" s="635"/>
      <c r="K45" s="636"/>
    </row>
    <row r="46" spans="1:11" x14ac:dyDescent="0.25">
      <c r="A46" s="49"/>
      <c r="B46" s="49"/>
      <c r="C46" s="49"/>
      <c r="D46" s="50"/>
      <c r="E46" s="50"/>
      <c r="F46" s="50"/>
      <c r="G46" s="50"/>
      <c r="H46" s="50"/>
      <c r="I46" s="50"/>
      <c r="J46" s="50"/>
      <c r="K46" s="50"/>
    </row>
    <row r="47" spans="1:11" ht="11.25" customHeight="1" x14ac:dyDescent="0.25">
      <c r="C47" s="5"/>
      <c r="D47" s="5"/>
      <c r="E47" s="5"/>
      <c r="F47" s="5"/>
      <c r="G47" s="5"/>
      <c r="H47" s="5"/>
      <c r="I47" s="5"/>
      <c r="J47" s="123"/>
      <c r="K47" s="252" t="s">
        <v>120</v>
      </c>
    </row>
    <row r="48" spans="1:11" s="3" customFormat="1" ht="11.25" customHeight="1" x14ac:dyDescent="0.2">
      <c r="C48" s="2"/>
      <c r="D48" s="2"/>
      <c r="E48" s="2"/>
      <c r="F48" s="2"/>
      <c r="G48" s="2"/>
      <c r="H48" s="2"/>
      <c r="I48" s="2"/>
      <c r="J48" s="124"/>
      <c r="K48" s="253" t="s">
        <v>409</v>
      </c>
    </row>
    <row r="49" spans="1:11" s="3" customFormat="1" ht="11.25" customHeight="1" x14ac:dyDescent="0.2">
      <c r="C49" s="2"/>
      <c r="D49" s="2"/>
      <c r="E49" s="2"/>
      <c r="F49" s="2"/>
      <c r="G49" s="2"/>
      <c r="H49" s="2"/>
      <c r="I49" s="2"/>
      <c r="J49" s="124"/>
      <c r="K49" s="254" t="s">
        <v>119</v>
      </c>
    </row>
    <row r="50" spans="1:11" s="4" customFormat="1" ht="81.75" customHeight="1" x14ac:dyDescent="0.25">
      <c r="A50" s="696" t="s">
        <v>417</v>
      </c>
      <c r="B50" s="696"/>
      <c r="C50" s="696"/>
      <c r="D50" s="696"/>
      <c r="E50" s="696"/>
      <c r="F50" s="696"/>
      <c r="G50" s="696"/>
      <c r="H50" s="696"/>
      <c r="I50" s="696"/>
      <c r="J50" s="696"/>
      <c r="K50" s="696"/>
    </row>
    <row r="51" spans="1:11" s="256" customFormat="1" ht="23.25" customHeight="1" x14ac:dyDescent="0.2">
      <c r="A51" s="697" t="s">
        <v>100</v>
      </c>
      <c r="B51" s="697"/>
      <c r="C51" s="697"/>
      <c r="D51" s="697"/>
      <c r="E51" s="697"/>
      <c r="F51" s="697"/>
      <c r="G51" s="697"/>
      <c r="H51" s="697"/>
      <c r="I51" s="153" t="s">
        <v>118</v>
      </c>
      <c r="J51" s="257">
        <v>25</v>
      </c>
      <c r="K51" s="255" t="s">
        <v>117</v>
      </c>
    </row>
    <row r="52" spans="1:11" s="8" customFormat="1" ht="11.25" customHeight="1" x14ac:dyDescent="0.2">
      <c r="A52" s="7"/>
      <c r="B52" s="698" t="s">
        <v>11</v>
      </c>
      <c r="C52" s="698"/>
      <c r="D52" s="698"/>
      <c r="E52" s="698"/>
      <c r="F52" s="698"/>
      <c r="G52" s="698"/>
      <c r="H52" s="698"/>
      <c r="J52" s="125"/>
    </row>
    <row r="53" spans="1:11" x14ac:dyDescent="0.25">
      <c r="A53" s="7"/>
      <c r="B53" s="237"/>
      <c r="C53" s="237"/>
      <c r="D53" s="237"/>
      <c r="E53" s="237"/>
      <c r="F53" s="237"/>
      <c r="G53" s="237"/>
      <c r="H53" s="237"/>
      <c r="I53" s="8"/>
      <c r="J53" s="125"/>
      <c r="K53" s="8"/>
    </row>
    <row r="54" spans="1:11" ht="15.75" x14ac:dyDescent="0.25">
      <c r="A54" s="714" t="s">
        <v>542</v>
      </c>
      <c r="B54" s="714"/>
      <c r="C54" s="714"/>
      <c r="D54" s="714"/>
      <c r="E54" s="714"/>
      <c r="F54" s="714"/>
      <c r="G54" s="714"/>
      <c r="H54" s="714"/>
      <c r="I54" s="714"/>
      <c r="J54" s="714"/>
      <c r="K54" s="714"/>
    </row>
    <row r="55" spans="1:11" ht="35.25" customHeight="1" x14ac:dyDescent="0.25">
      <c r="A55" s="715" t="s">
        <v>116</v>
      </c>
      <c r="B55" s="716"/>
      <c r="C55" s="717"/>
      <c r="D55" s="715" t="s">
        <v>156</v>
      </c>
      <c r="E55" s="716"/>
      <c r="F55" s="716"/>
      <c r="G55" s="717"/>
      <c r="H55" s="715" t="s">
        <v>115</v>
      </c>
      <c r="I55" s="716"/>
      <c r="J55" s="716"/>
      <c r="K55" s="717"/>
    </row>
    <row r="56" spans="1:11" x14ac:dyDescent="0.25">
      <c r="A56" s="721">
        <v>1</v>
      </c>
      <c r="B56" s="722"/>
      <c r="C56" s="723"/>
      <c r="D56" s="721">
        <v>2</v>
      </c>
      <c r="E56" s="722"/>
      <c r="F56" s="722"/>
      <c r="G56" s="723"/>
      <c r="H56" s="721">
        <v>3</v>
      </c>
      <c r="I56" s="722"/>
      <c r="J56" s="722"/>
      <c r="K56" s="723"/>
    </row>
    <row r="57" spans="1:11" x14ac:dyDescent="0.25">
      <c r="A57" s="114" t="s">
        <v>341</v>
      </c>
      <c r="B57" s="31"/>
      <c r="C57" s="31"/>
      <c r="D57" s="708">
        <f>SUM(D58:G65)</f>
        <v>0</v>
      </c>
      <c r="E57" s="709"/>
      <c r="F57" s="709"/>
      <c r="G57" s="710"/>
      <c r="H57" s="708">
        <f>SUM(H58:K65)</f>
        <v>0</v>
      </c>
      <c r="I57" s="709"/>
      <c r="J57" s="709"/>
      <c r="K57" s="710"/>
    </row>
    <row r="58" spans="1:11" x14ac:dyDescent="0.25">
      <c r="A58" s="705" t="s">
        <v>113</v>
      </c>
      <c r="B58" s="706"/>
      <c r="C58" s="707"/>
      <c r="D58" s="708">
        <v>0</v>
      </c>
      <c r="E58" s="709"/>
      <c r="F58" s="709"/>
      <c r="G58" s="710"/>
      <c r="H58" s="708">
        <v>0</v>
      </c>
      <c r="I58" s="709"/>
      <c r="J58" s="709"/>
      <c r="K58" s="710"/>
    </row>
    <row r="59" spans="1:11" x14ac:dyDescent="0.25">
      <c r="A59" s="705" t="s">
        <v>112</v>
      </c>
      <c r="B59" s="706"/>
      <c r="C59" s="707"/>
      <c r="D59" s="708">
        <v>0</v>
      </c>
      <c r="E59" s="709"/>
      <c r="F59" s="709"/>
      <c r="G59" s="710"/>
      <c r="H59" s="708">
        <v>0</v>
      </c>
      <c r="I59" s="709"/>
      <c r="J59" s="709"/>
      <c r="K59" s="710"/>
    </row>
    <row r="60" spans="1:11" x14ac:dyDescent="0.25">
      <c r="A60" s="705" t="s">
        <v>111</v>
      </c>
      <c r="B60" s="706"/>
      <c r="C60" s="707"/>
      <c r="D60" s="708">
        <v>0</v>
      </c>
      <c r="E60" s="709"/>
      <c r="F60" s="709"/>
      <c r="G60" s="710"/>
      <c r="H60" s="708">
        <v>0</v>
      </c>
      <c r="I60" s="709"/>
      <c r="J60" s="709"/>
      <c r="K60" s="710"/>
    </row>
    <row r="61" spans="1:11" x14ac:dyDescent="0.25">
      <c r="A61" s="705" t="s">
        <v>110</v>
      </c>
      <c r="B61" s="706"/>
      <c r="C61" s="707"/>
      <c r="D61" s="708">
        <v>0</v>
      </c>
      <c r="E61" s="709"/>
      <c r="F61" s="709"/>
      <c r="G61" s="710"/>
      <c r="H61" s="708">
        <v>0</v>
      </c>
      <c r="I61" s="709"/>
      <c r="J61" s="709"/>
      <c r="K61" s="710"/>
    </row>
    <row r="62" spans="1:11" x14ac:dyDescent="0.25">
      <c r="A62" s="705" t="s">
        <v>109</v>
      </c>
      <c r="B62" s="706"/>
      <c r="C62" s="707"/>
      <c r="D62" s="708">
        <v>0</v>
      </c>
      <c r="E62" s="709"/>
      <c r="F62" s="709"/>
      <c r="G62" s="710"/>
      <c r="H62" s="708">
        <v>0</v>
      </c>
      <c r="I62" s="709"/>
      <c r="J62" s="709"/>
      <c r="K62" s="710"/>
    </row>
    <row r="63" spans="1:11" x14ac:dyDescent="0.25">
      <c r="A63" s="705" t="s">
        <v>108</v>
      </c>
      <c r="B63" s="706"/>
      <c r="C63" s="707"/>
      <c r="D63" s="708">
        <v>0</v>
      </c>
      <c r="E63" s="709"/>
      <c r="F63" s="709"/>
      <c r="G63" s="710"/>
      <c r="H63" s="708">
        <v>0</v>
      </c>
      <c r="I63" s="709"/>
      <c r="J63" s="709"/>
      <c r="K63" s="710"/>
    </row>
    <row r="64" spans="1:11" x14ac:dyDescent="0.25">
      <c r="A64" s="705" t="s">
        <v>107</v>
      </c>
      <c r="B64" s="706"/>
      <c r="C64" s="707"/>
      <c r="D64" s="708">
        <v>0</v>
      </c>
      <c r="E64" s="709"/>
      <c r="F64" s="709"/>
      <c r="G64" s="710"/>
      <c r="H64" s="708">
        <v>0</v>
      </c>
      <c r="I64" s="709"/>
      <c r="J64" s="709"/>
      <c r="K64" s="710"/>
    </row>
    <row r="65" spans="1:11" x14ac:dyDescent="0.25">
      <c r="A65" s="705" t="s">
        <v>106</v>
      </c>
      <c r="B65" s="706"/>
      <c r="C65" s="707"/>
      <c r="D65" s="708">
        <v>0</v>
      </c>
      <c r="E65" s="709"/>
      <c r="F65" s="709"/>
      <c r="G65" s="710"/>
      <c r="H65" s="708">
        <v>0</v>
      </c>
      <c r="I65" s="709"/>
      <c r="J65" s="709"/>
      <c r="K65" s="710"/>
    </row>
    <row r="66" spans="1:11" x14ac:dyDescent="0.25">
      <c r="A66" s="705" t="s">
        <v>105</v>
      </c>
      <c r="B66" s="706"/>
      <c r="C66" s="707"/>
      <c r="D66" s="708">
        <f>SUM('Прил.4_ф-6_ФАКТ налич.возм'!F96)*1000</f>
        <v>1546.289</v>
      </c>
      <c r="E66" s="709"/>
      <c r="F66" s="709"/>
      <c r="G66" s="710"/>
      <c r="H66" s="708">
        <f>SUM('Прил.4_ф-6_ФАКТ налич.возм'!G96)*1000</f>
        <v>1557.4029999999998</v>
      </c>
      <c r="I66" s="709"/>
      <c r="J66" s="709"/>
      <c r="K66" s="710"/>
    </row>
    <row r="67" spans="1:11" x14ac:dyDescent="0.25">
      <c r="A67" s="705" t="s">
        <v>88</v>
      </c>
      <c r="B67" s="706"/>
      <c r="C67" s="707"/>
      <c r="D67" s="708">
        <f>D66+D57</f>
        <v>1546.289</v>
      </c>
      <c r="E67" s="709"/>
      <c r="F67" s="709"/>
      <c r="G67" s="710"/>
      <c r="H67" s="634">
        <f>H66+H57</f>
        <v>1557.4029999999998</v>
      </c>
      <c r="I67" s="635"/>
      <c r="J67" s="635"/>
      <c r="K67" s="636"/>
    </row>
    <row r="68" spans="1:11" x14ac:dyDescent="0.25">
      <c r="A68" s="49"/>
      <c r="B68" s="49"/>
      <c r="C68" s="49"/>
      <c r="D68" s="50"/>
      <c r="E68" s="50"/>
      <c r="F68" s="50"/>
      <c r="G68" s="50"/>
      <c r="H68" s="50"/>
      <c r="I68" s="50"/>
      <c r="J68" s="50"/>
      <c r="K68" s="50"/>
    </row>
    <row r="69" spans="1:11" ht="11.25" customHeight="1" x14ac:dyDescent="0.25">
      <c r="C69" s="5"/>
      <c r="D69" s="5"/>
      <c r="E69" s="5"/>
      <c r="F69" s="5"/>
      <c r="G69" s="5"/>
      <c r="H69" s="5"/>
      <c r="I69" s="5"/>
      <c r="J69" s="123"/>
      <c r="K69" s="252" t="s">
        <v>120</v>
      </c>
    </row>
    <row r="70" spans="1:11" s="3" customFormat="1" ht="11.25" customHeight="1" x14ac:dyDescent="0.2">
      <c r="C70" s="2"/>
      <c r="D70" s="2"/>
      <c r="E70" s="2"/>
      <c r="F70" s="2"/>
      <c r="G70" s="2"/>
      <c r="H70" s="2"/>
      <c r="I70" s="2"/>
      <c r="J70" s="124"/>
      <c r="K70" s="253" t="s">
        <v>409</v>
      </c>
    </row>
    <row r="71" spans="1:11" s="3" customFormat="1" ht="11.25" customHeight="1" x14ac:dyDescent="0.2">
      <c r="C71" s="2"/>
      <c r="D71" s="2"/>
      <c r="E71" s="2"/>
      <c r="F71" s="2"/>
      <c r="G71" s="2"/>
      <c r="H71" s="2"/>
      <c r="I71" s="2"/>
      <c r="J71" s="124"/>
      <c r="K71" s="254" t="s">
        <v>119</v>
      </c>
    </row>
    <row r="72" spans="1:11" s="3" customFormat="1" ht="11.25" customHeight="1" x14ac:dyDescent="0.2">
      <c r="C72" s="2"/>
      <c r="D72" s="2"/>
      <c r="E72" s="2"/>
      <c r="F72" s="2"/>
      <c r="G72" s="2"/>
      <c r="H72" s="2"/>
      <c r="I72" s="2"/>
      <c r="J72" s="124"/>
      <c r="K72" s="254"/>
    </row>
    <row r="73" spans="1:11" s="4" customFormat="1" ht="81.75" customHeight="1" x14ac:dyDescent="0.25">
      <c r="A73" s="696" t="s">
        <v>417</v>
      </c>
      <c r="B73" s="696"/>
      <c r="C73" s="696"/>
      <c r="D73" s="696"/>
      <c r="E73" s="696"/>
      <c r="F73" s="696"/>
      <c r="G73" s="696"/>
      <c r="H73" s="696"/>
      <c r="I73" s="696"/>
      <c r="J73" s="696"/>
      <c r="K73" s="696"/>
    </row>
    <row r="74" spans="1:11" s="256" customFormat="1" ht="23.25" customHeight="1" x14ac:dyDescent="0.2">
      <c r="A74" s="697" t="s">
        <v>100</v>
      </c>
      <c r="B74" s="697"/>
      <c r="C74" s="697"/>
      <c r="D74" s="697"/>
      <c r="E74" s="697"/>
      <c r="F74" s="697"/>
      <c r="G74" s="697"/>
      <c r="H74" s="697"/>
      <c r="I74" s="153" t="s">
        <v>465</v>
      </c>
      <c r="J74" s="257">
        <v>25</v>
      </c>
      <c r="K74" s="255" t="s">
        <v>117</v>
      </c>
    </row>
    <row r="75" spans="1:11" s="8" customFormat="1" ht="11.25" customHeight="1" x14ac:dyDescent="0.2">
      <c r="A75" s="7"/>
      <c r="B75" s="698" t="s">
        <v>11</v>
      </c>
      <c r="C75" s="698"/>
      <c r="D75" s="698"/>
      <c r="E75" s="698"/>
      <c r="F75" s="698"/>
      <c r="G75" s="698"/>
      <c r="H75" s="698"/>
      <c r="J75" s="125"/>
    </row>
    <row r="76" spans="1:11" x14ac:dyDescent="0.25">
      <c r="A76" s="7"/>
      <c r="B76" s="11"/>
      <c r="C76" s="11"/>
      <c r="D76" s="11"/>
      <c r="E76" s="11"/>
      <c r="F76" s="11"/>
      <c r="G76" s="11"/>
      <c r="H76" s="11"/>
      <c r="I76" s="8"/>
      <c r="J76" s="125"/>
      <c r="K76" s="8"/>
    </row>
    <row r="77" spans="1:11" ht="18" customHeight="1" x14ac:dyDescent="0.25">
      <c r="A77" s="714" t="s">
        <v>543</v>
      </c>
      <c r="B77" s="714"/>
      <c r="C77" s="714"/>
      <c r="D77" s="714"/>
      <c r="E77" s="714"/>
      <c r="F77" s="714"/>
      <c r="G77" s="714"/>
      <c r="H77" s="714"/>
      <c r="I77" s="714"/>
      <c r="J77" s="714"/>
      <c r="K77" s="714"/>
    </row>
    <row r="78" spans="1:11" ht="26.25" customHeight="1" x14ac:dyDescent="0.25">
      <c r="A78" s="715" t="s">
        <v>116</v>
      </c>
      <c r="B78" s="716"/>
      <c r="C78" s="717"/>
      <c r="D78" s="715" t="s">
        <v>156</v>
      </c>
      <c r="E78" s="716"/>
      <c r="F78" s="716"/>
      <c r="G78" s="717"/>
      <c r="H78" s="715" t="s">
        <v>115</v>
      </c>
      <c r="I78" s="716"/>
      <c r="J78" s="716"/>
      <c r="K78" s="717"/>
    </row>
    <row r="79" spans="1:11" x14ac:dyDescent="0.25">
      <c r="A79" s="721">
        <v>1</v>
      </c>
      <c r="B79" s="722"/>
      <c r="C79" s="723"/>
      <c r="D79" s="721">
        <v>2</v>
      </c>
      <c r="E79" s="722"/>
      <c r="F79" s="722"/>
      <c r="G79" s="723"/>
      <c r="H79" s="721">
        <v>3</v>
      </c>
      <c r="I79" s="722"/>
      <c r="J79" s="722"/>
      <c r="K79" s="723"/>
    </row>
    <row r="80" spans="1:11" x14ac:dyDescent="0.25">
      <c r="A80" s="114" t="s">
        <v>341</v>
      </c>
      <c r="B80" s="31"/>
      <c r="C80" s="31"/>
      <c r="D80" s="708">
        <f>SUM(D81:G88)</f>
        <v>0</v>
      </c>
      <c r="E80" s="709"/>
      <c r="F80" s="709"/>
      <c r="G80" s="710"/>
      <c r="H80" s="708">
        <f>SUM(H81:K88)</f>
        <v>0</v>
      </c>
      <c r="I80" s="709"/>
      <c r="J80" s="709"/>
      <c r="K80" s="710"/>
    </row>
    <row r="81" spans="1:11" x14ac:dyDescent="0.25">
      <c r="A81" s="705" t="s">
        <v>113</v>
      </c>
      <c r="B81" s="706"/>
      <c r="C81" s="707"/>
      <c r="D81" s="708">
        <v>0</v>
      </c>
      <c r="E81" s="709"/>
      <c r="F81" s="709"/>
      <c r="G81" s="710"/>
      <c r="H81" s="708">
        <v>0</v>
      </c>
      <c r="I81" s="709"/>
      <c r="J81" s="709"/>
      <c r="K81" s="710"/>
    </row>
    <row r="82" spans="1:11" x14ac:dyDescent="0.25">
      <c r="A82" s="705" t="s">
        <v>112</v>
      </c>
      <c r="B82" s="706"/>
      <c r="C82" s="707"/>
      <c r="D82" s="708">
        <v>0</v>
      </c>
      <c r="E82" s="709"/>
      <c r="F82" s="709"/>
      <c r="G82" s="710"/>
      <c r="H82" s="708">
        <v>0</v>
      </c>
      <c r="I82" s="709"/>
      <c r="J82" s="709"/>
      <c r="K82" s="710"/>
    </row>
    <row r="83" spans="1:11" x14ac:dyDescent="0.25">
      <c r="A83" s="705" t="s">
        <v>111</v>
      </c>
      <c r="B83" s="706"/>
      <c r="C83" s="707"/>
      <c r="D83" s="708">
        <v>0</v>
      </c>
      <c r="E83" s="709"/>
      <c r="F83" s="709"/>
      <c r="G83" s="710"/>
      <c r="H83" s="708">
        <v>0</v>
      </c>
      <c r="I83" s="709"/>
      <c r="J83" s="709"/>
      <c r="K83" s="710"/>
    </row>
    <row r="84" spans="1:11" x14ac:dyDescent="0.25">
      <c r="A84" s="705" t="s">
        <v>110</v>
      </c>
      <c r="B84" s="706"/>
      <c r="C84" s="707"/>
      <c r="D84" s="708">
        <v>0</v>
      </c>
      <c r="E84" s="709"/>
      <c r="F84" s="709"/>
      <c r="G84" s="710"/>
      <c r="H84" s="708">
        <v>0</v>
      </c>
      <c r="I84" s="709"/>
      <c r="J84" s="709"/>
      <c r="K84" s="710"/>
    </row>
    <row r="85" spans="1:11" x14ac:dyDescent="0.25">
      <c r="A85" s="705" t="s">
        <v>109</v>
      </c>
      <c r="B85" s="706"/>
      <c r="C85" s="707"/>
      <c r="D85" s="708">
        <v>0</v>
      </c>
      <c r="E85" s="709"/>
      <c r="F85" s="709"/>
      <c r="G85" s="710"/>
      <c r="H85" s="708">
        <v>0</v>
      </c>
      <c r="I85" s="709"/>
      <c r="J85" s="709"/>
      <c r="K85" s="710"/>
    </row>
    <row r="86" spans="1:11" x14ac:dyDescent="0.25">
      <c r="A86" s="705" t="s">
        <v>108</v>
      </c>
      <c r="B86" s="706"/>
      <c r="C86" s="707"/>
      <c r="D86" s="708">
        <v>0</v>
      </c>
      <c r="E86" s="709"/>
      <c r="F86" s="709"/>
      <c r="G86" s="710"/>
      <c r="H86" s="708">
        <v>0</v>
      </c>
      <c r="I86" s="709"/>
      <c r="J86" s="709"/>
      <c r="K86" s="710"/>
    </row>
    <row r="87" spans="1:11" x14ac:dyDescent="0.25">
      <c r="A87" s="705" t="s">
        <v>107</v>
      </c>
      <c r="B87" s="706"/>
      <c r="C87" s="707"/>
      <c r="D87" s="708">
        <v>0</v>
      </c>
      <c r="E87" s="709"/>
      <c r="F87" s="709"/>
      <c r="G87" s="710"/>
      <c r="H87" s="708">
        <v>0</v>
      </c>
      <c r="I87" s="709"/>
      <c r="J87" s="709"/>
      <c r="K87" s="710"/>
    </row>
    <row r="88" spans="1:11" x14ac:dyDescent="0.25">
      <c r="A88" s="705" t="s">
        <v>106</v>
      </c>
      <c r="B88" s="706"/>
      <c r="C88" s="707"/>
      <c r="D88" s="708">
        <v>0</v>
      </c>
      <c r="E88" s="709"/>
      <c r="F88" s="709"/>
      <c r="G88" s="710"/>
      <c r="H88" s="708">
        <v>0</v>
      </c>
      <c r="I88" s="709"/>
      <c r="J88" s="709"/>
      <c r="K88" s="710"/>
    </row>
    <row r="89" spans="1:11" x14ac:dyDescent="0.25">
      <c r="A89" s="705" t="s">
        <v>105</v>
      </c>
      <c r="B89" s="706"/>
      <c r="C89" s="707"/>
      <c r="D89" s="711">
        <f>SUM('Прил.4_ф-6_ФАКТ налич.возм'!F128)*1000</f>
        <v>1282.2</v>
      </c>
      <c r="E89" s="712"/>
      <c r="F89" s="712"/>
      <c r="G89" s="713"/>
      <c r="H89" s="708">
        <f>SUM('Прил.4_ф-6_ФАКТ налич.возм'!G128)*1000</f>
        <v>1183.7970000000003</v>
      </c>
      <c r="I89" s="709"/>
      <c r="J89" s="709"/>
      <c r="K89" s="710"/>
    </row>
    <row r="90" spans="1:11" x14ac:dyDescent="0.25">
      <c r="A90" s="699" t="s">
        <v>88</v>
      </c>
      <c r="B90" s="700"/>
      <c r="C90" s="701"/>
      <c r="D90" s="702">
        <f>D89+D80</f>
        <v>1282.2</v>
      </c>
      <c r="E90" s="703"/>
      <c r="F90" s="703"/>
      <c r="G90" s="704"/>
      <c r="H90" s="634">
        <f>H89+H80</f>
        <v>1183.7970000000003</v>
      </c>
      <c r="I90" s="635"/>
      <c r="J90" s="635"/>
      <c r="K90" s="636"/>
    </row>
    <row r="91" spans="1:11" x14ac:dyDescent="0.25">
      <c r="A91" s="133"/>
      <c r="B91" s="133"/>
      <c r="C91" s="133"/>
      <c r="D91" s="134"/>
      <c r="E91" s="134"/>
      <c r="F91" s="134"/>
      <c r="G91" s="134"/>
      <c r="H91" s="134"/>
      <c r="I91" s="134"/>
      <c r="J91" s="134"/>
      <c r="K91" s="134"/>
    </row>
    <row r="92" spans="1:11" ht="11.25" customHeight="1" x14ac:dyDescent="0.25">
      <c r="C92" s="5"/>
      <c r="D92" s="5"/>
      <c r="E92" s="5"/>
      <c r="F92" s="5"/>
      <c r="G92" s="5"/>
      <c r="H92" s="5"/>
      <c r="I92" s="5"/>
      <c r="J92" s="123"/>
      <c r="K92" s="252" t="s">
        <v>120</v>
      </c>
    </row>
    <row r="93" spans="1:11" s="3" customFormat="1" ht="11.25" customHeight="1" x14ac:dyDescent="0.2">
      <c r="C93" s="2"/>
      <c r="D93" s="2"/>
      <c r="E93" s="2"/>
      <c r="F93" s="2"/>
      <c r="G93" s="2"/>
      <c r="H93" s="2"/>
      <c r="I93" s="2"/>
      <c r="J93" s="124"/>
      <c r="K93" s="253" t="s">
        <v>409</v>
      </c>
    </row>
    <row r="94" spans="1:11" s="3" customFormat="1" ht="11.25" customHeight="1" x14ac:dyDescent="0.2">
      <c r="C94" s="2"/>
      <c r="D94" s="2"/>
      <c r="E94" s="2"/>
      <c r="F94" s="2"/>
      <c r="G94" s="2"/>
      <c r="H94" s="2"/>
      <c r="I94" s="2"/>
      <c r="J94" s="124"/>
      <c r="K94" s="254" t="s">
        <v>119</v>
      </c>
    </row>
    <row r="95" spans="1:11" s="3" customFormat="1" ht="11.25" customHeight="1" x14ac:dyDescent="0.2">
      <c r="C95" s="2"/>
      <c r="D95" s="2"/>
      <c r="E95" s="2"/>
      <c r="F95" s="2"/>
      <c r="G95" s="2"/>
      <c r="H95" s="2"/>
      <c r="I95" s="2"/>
      <c r="J95" s="124"/>
      <c r="K95" s="254"/>
    </row>
    <row r="96" spans="1:11" s="4" customFormat="1" ht="81.75" customHeight="1" x14ac:dyDescent="0.25">
      <c r="A96" s="696" t="s">
        <v>417</v>
      </c>
      <c r="B96" s="696"/>
      <c r="C96" s="696"/>
      <c r="D96" s="696"/>
      <c r="E96" s="696"/>
      <c r="F96" s="696"/>
      <c r="G96" s="696"/>
      <c r="H96" s="696"/>
      <c r="I96" s="696"/>
      <c r="J96" s="696"/>
      <c r="K96" s="696"/>
    </row>
    <row r="97" spans="1:11" s="256" customFormat="1" ht="23.25" customHeight="1" x14ac:dyDescent="0.2">
      <c r="A97" s="697" t="s">
        <v>100</v>
      </c>
      <c r="B97" s="697"/>
      <c r="C97" s="697"/>
      <c r="D97" s="697"/>
      <c r="E97" s="697"/>
      <c r="F97" s="697"/>
      <c r="G97" s="697"/>
      <c r="H97" s="697"/>
      <c r="I97" s="153" t="s">
        <v>465</v>
      </c>
      <c r="J97" s="257">
        <v>25</v>
      </c>
      <c r="K97" s="255" t="s">
        <v>117</v>
      </c>
    </row>
    <row r="98" spans="1:11" s="8" customFormat="1" ht="11.25" customHeight="1" x14ac:dyDescent="0.2">
      <c r="A98" s="7"/>
      <c r="B98" s="698" t="s">
        <v>11</v>
      </c>
      <c r="C98" s="698"/>
      <c r="D98" s="698"/>
      <c r="E98" s="698"/>
      <c r="F98" s="698"/>
      <c r="G98" s="698"/>
      <c r="H98" s="698"/>
      <c r="J98" s="125"/>
    </row>
    <row r="99" spans="1:11" x14ac:dyDescent="0.25">
      <c r="A99" s="7"/>
      <c r="B99" s="237"/>
      <c r="C99" s="237"/>
      <c r="D99" s="237"/>
      <c r="E99" s="237"/>
      <c r="F99" s="237"/>
      <c r="G99" s="237"/>
      <c r="H99" s="237"/>
      <c r="I99" s="8"/>
      <c r="J99" s="125"/>
      <c r="K99" s="8"/>
    </row>
    <row r="100" spans="1:11" ht="21" customHeight="1" x14ac:dyDescent="0.25">
      <c r="A100" s="714" t="s">
        <v>544</v>
      </c>
      <c r="B100" s="714"/>
      <c r="C100" s="714"/>
      <c r="D100" s="714"/>
      <c r="E100" s="714"/>
      <c r="F100" s="714"/>
      <c r="G100" s="714"/>
      <c r="H100" s="714"/>
      <c r="I100" s="714"/>
      <c r="J100" s="714"/>
      <c r="K100" s="714"/>
    </row>
    <row r="101" spans="1:11" ht="24" customHeight="1" x14ac:dyDescent="0.25">
      <c r="A101" s="715" t="s">
        <v>116</v>
      </c>
      <c r="B101" s="716"/>
      <c r="C101" s="717"/>
      <c r="D101" s="715" t="s">
        <v>156</v>
      </c>
      <c r="E101" s="716"/>
      <c r="F101" s="716"/>
      <c r="G101" s="717"/>
      <c r="H101" s="715" t="s">
        <v>115</v>
      </c>
      <c r="I101" s="716"/>
      <c r="J101" s="716"/>
      <c r="K101" s="717"/>
    </row>
    <row r="102" spans="1:11" x14ac:dyDescent="0.25">
      <c r="A102" s="721">
        <v>1</v>
      </c>
      <c r="B102" s="722"/>
      <c r="C102" s="723"/>
      <c r="D102" s="721">
        <v>2</v>
      </c>
      <c r="E102" s="722"/>
      <c r="F102" s="722"/>
      <c r="G102" s="723"/>
      <c r="H102" s="721">
        <v>3</v>
      </c>
      <c r="I102" s="722"/>
      <c r="J102" s="722"/>
      <c r="K102" s="723"/>
    </row>
    <row r="103" spans="1:11" x14ac:dyDescent="0.25">
      <c r="A103" s="114" t="s">
        <v>341</v>
      </c>
      <c r="B103" s="31"/>
      <c r="C103" s="31"/>
      <c r="D103" s="708">
        <f>SUM(D104:G111)</f>
        <v>0</v>
      </c>
      <c r="E103" s="709"/>
      <c r="F103" s="709"/>
      <c r="G103" s="710"/>
      <c r="H103" s="708">
        <f>SUM(H104:K111)</f>
        <v>0</v>
      </c>
      <c r="I103" s="709"/>
      <c r="J103" s="709"/>
      <c r="K103" s="710"/>
    </row>
    <row r="104" spans="1:11" x14ac:dyDescent="0.25">
      <c r="A104" s="705" t="s">
        <v>113</v>
      </c>
      <c r="B104" s="706"/>
      <c r="C104" s="707"/>
      <c r="D104" s="708">
        <v>0</v>
      </c>
      <c r="E104" s="709"/>
      <c r="F104" s="709"/>
      <c r="G104" s="710"/>
      <c r="H104" s="708">
        <v>0</v>
      </c>
      <c r="I104" s="709"/>
      <c r="J104" s="709"/>
      <c r="K104" s="710"/>
    </row>
    <row r="105" spans="1:11" x14ac:dyDescent="0.25">
      <c r="A105" s="705" t="s">
        <v>112</v>
      </c>
      <c r="B105" s="706"/>
      <c r="C105" s="707"/>
      <c r="D105" s="708">
        <v>0</v>
      </c>
      <c r="E105" s="709"/>
      <c r="F105" s="709"/>
      <c r="G105" s="710"/>
      <c r="H105" s="708">
        <v>0</v>
      </c>
      <c r="I105" s="709"/>
      <c r="J105" s="709"/>
      <c r="K105" s="710"/>
    </row>
    <row r="106" spans="1:11" x14ac:dyDescent="0.25">
      <c r="A106" s="705" t="s">
        <v>111</v>
      </c>
      <c r="B106" s="706"/>
      <c r="C106" s="707"/>
      <c r="D106" s="708">
        <v>0</v>
      </c>
      <c r="E106" s="709"/>
      <c r="F106" s="709"/>
      <c r="G106" s="710"/>
      <c r="H106" s="708">
        <v>0</v>
      </c>
      <c r="I106" s="709"/>
      <c r="J106" s="709"/>
      <c r="K106" s="710"/>
    </row>
    <row r="107" spans="1:11" x14ac:dyDescent="0.25">
      <c r="A107" s="705" t="s">
        <v>110</v>
      </c>
      <c r="B107" s="706"/>
      <c r="C107" s="707"/>
      <c r="D107" s="708">
        <v>0</v>
      </c>
      <c r="E107" s="709"/>
      <c r="F107" s="709"/>
      <c r="G107" s="710"/>
      <c r="H107" s="708">
        <v>0</v>
      </c>
      <c r="I107" s="709"/>
      <c r="J107" s="709"/>
      <c r="K107" s="710"/>
    </row>
    <row r="108" spans="1:11" x14ac:dyDescent="0.25">
      <c r="A108" s="705" t="s">
        <v>109</v>
      </c>
      <c r="B108" s="706"/>
      <c r="C108" s="707"/>
      <c r="D108" s="708">
        <v>0</v>
      </c>
      <c r="E108" s="709"/>
      <c r="F108" s="709"/>
      <c r="G108" s="710"/>
      <c r="H108" s="708">
        <v>0</v>
      </c>
      <c r="I108" s="709"/>
      <c r="J108" s="709"/>
      <c r="K108" s="710"/>
    </row>
    <row r="109" spans="1:11" x14ac:dyDescent="0.25">
      <c r="A109" s="705" t="s">
        <v>108</v>
      </c>
      <c r="B109" s="706"/>
      <c r="C109" s="707"/>
      <c r="D109" s="708">
        <v>0</v>
      </c>
      <c r="E109" s="709"/>
      <c r="F109" s="709"/>
      <c r="G109" s="710"/>
      <c r="H109" s="708">
        <v>0</v>
      </c>
      <c r="I109" s="709"/>
      <c r="J109" s="709"/>
      <c r="K109" s="710"/>
    </row>
    <row r="110" spans="1:11" x14ac:dyDescent="0.25">
      <c r="A110" s="705" t="s">
        <v>107</v>
      </c>
      <c r="B110" s="706"/>
      <c r="C110" s="707"/>
      <c r="D110" s="708">
        <v>0</v>
      </c>
      <c r="E110" s="709"/>
      <c r="F110" s="709"/>
      <c r="G110" s="710"/>
      <c r="H110" s="708">
        <v>0</v>
      </c>
      <c r="I110" s="709"/>
      <c r="J110" s="709"/>
      <c r="K110" s="710"/>
    </row>
    <row r="111" spans="1:11" x14ac:dyDescent="0.25">
      <c r="A111" s="705" t="s">
        <v>106</v>
      </c>
      <c r="B111" s="706"/>
      <c r="C111" s="707"/>
      <c r="D111" s="708">
        <v>0</v>
      </c>
      <c r="E111" s="709"/>
      <c r="F111" s="709"/>
      <c r="G111" s="710"/>
      <c r="H111" s="708">
        <v>0</v>
      </c>
      <c r="I111" s="709"/>
      <c r="J111" s="709"/>
      <c r="K111" s="710"/>
    </row>
    <row r="112" spans="1:11" x14ac:dyDescent="0.25">
      <c r="A112" s="705" t="s">
        <v>105</v>
      </c>
      <c r="B112" s="706"/>
      <c r="C112" s="707"/>
      <c r="D112" s="711">
        <f>SUM('Прил.4_ф-6_ФАКТ налич.возм'!F160)*1000</f>
        <v>1186.3</v>
      </c>
      <c r="E112" s="712"/>
      <c r="F112" s="712"/>
      <c r="G112" s="713"/>
      <c r="H112" s="708">
        <f>SUM('Прил.4_ф-6_ФАКТ налич.возм'!G160)*1000</f>
        <v>1063.9429999999995</v>
      </c>
      <c r="I112" s="709"/>
      <c r="J112" s="709"/>
      <c r="K112" s="710"/>
    </row>
    <row r="113" spans="1:14" x14ac:dyDescent="0.25">
      <c r="A113" s="699" t="s">
        <v>88</v>
      </c>
      <c r="B113" s="700"/>
      <c r="C113" s="701"/>
      <c r="D113" s="702">
        <f>D112+D103</f>
        <v>1186.3</v>
      </c>
      <c r="E113" s="703"/>
      <c r="F113" s="703"/>
      <c r="G113" s="704"/>
      <c r="H113" s="634">
        <f>H112+H103</f>
        <v>1063.9429999999995</v>
      </c>
      <c r="I113" s="635"/>
      <c r="J113" s="635"/>
      <c r="K113" s="636"/>
    </row>
    <row r="114" spans="1:14" x14ac:dyDescent="0.25">
      <c r="A114" s="133"/>
      <c r="B114" s="133"/>
      <c r="C114" s="133"/>
      <c r="D114" s="485"/>
      <c r="E114" s="485"/>
      <c r="F114" s="485"/>
      <c r="G114" s="485"/>
      <c r="H114" s="134"/>
      <c r="I114" s="134"/>
      <c r="J114" s="134"/>
      <c r="K114" s="134"/>
    </row>
    <row r="115" spans="1:14" ht="11.25" customHeight="1" x14ac:dyDescent="0.25">
      <c r="C115" s="5"/>
      <c r="D115" s="5"/>
      <c r="E115" s="5"/>
      <c r="F115" s="5"/>
      <c r="G115" s="5"/>
      <c r="H115" s="5"/>
      <c r="I115" s="5"/>
      <c r="J115" s="123"/>
      <c r="K115" s="252" t="s">
        <v>120</v>
      </c>
    </row>
    <row r="116" spans="1:14" s="3" customFormat="1" ht="11.25" customHeight="1" x14ac:dyDescent="0.2">
      <c r="C116" s="2"/>
      <c r="D116" s="2"/>
      <c r="E116" s="2"/>
      <c r="F116" s="2"/>
      <c r="G116" s="2"/>
      <c r="H116" s="2"/>
      <c r="I116" s="2"/>
      <c r="J116" s="124"/>
      <c r="K116" s="253" t="s">
        <v>409</v>
      </c>
    </row>
    <row r="117" spans="1:14" s="3" customFormat="1" ht="11.25" customHeight="1" x14ac:dyDescent="0.2">
      <c r="C117" s="2"/>
      <c r="D117" s="2"/>
      <c r="E117" s="2"/>
      <c r="F117" s="2"/>
      <c r="G117" s="2"/>
      <c r="H117" s="2"/>
      <c r="I117" s="2"/>
      <c r="J117" s="124"/>
      <c r="K117" s="254" t="s">
        <v>119</v>
      </c>
    </row>
    <row r="118" spans="1:14" s="3" customFormat="1" ht="11.25" customHeight="1" x14ac:dyDescent="0.2">
      <c r="C118" s="2"/>
      <c r="D118" s="2"/>
      <c r="E118" s="2"/>
      <c r="F118" s="2"/>
      <c r="G118" s="2"/>
      <c r="H118" s="2"/>
      <c r="I118" s="2"/>
      <c r="J118" s="124"/>
      <c r="K118" s="254"/>
    </row>
    <row r="119" spans="1:14" s="4" customFormat="1" ht="81.75" customHeight="1" x14ac:dyDescent="0.25">
      <c r="A119" s="696" t="s">
        <v>417</v>
      </c>
      <c r="B119" s="696"/>
      <c r="C119" s="696"/>
      <c r="D119" s="696"/>
      <c r="E119" s="696"/>
      <c r="F119" s="696"/>
      <c r="G119" s="696"/>
      <c r="H119" s="696"/>
      <c r="I119" s="696"/>
      <c r="J119" s="696"/>
      <c r="K119" s="696"/>
    </row>
    <row r="120" spans="1:14" s="256" customFormat="1" ht="23.25" customHeight="1" x14ac:dyDescent="0.2">
      <c r="A120" s="697" t="s">
        <v>100</v>
      </c>
      <c r="B120" s="697"/>
      <c r="C120" s="697"/>
      <c r="D120" s="697"/>
      <c r="E120" s="697"/>
      <c r="F120" s="697"/>
      <c r="G120" s="697"/>
      <c r="H120" s="697"/>
      <c r="I120" s="153" t="s">
        <v>465</v>
      </c>
      <c r="J120" s="257">
        <v>25</v>
      </c>
      <c r="K120" s="255" t="s">
        <v>117</v>
      </c>
    </row>
    <row r="121" spans="1:14" s="8" customFormat="1" ht="11.25" customHeight="1" x14ac:dyDescent="0.2">
      <c r="A121" s="7"/>
      <c r="B121" s="698" t="s">
        <v>11</v>
      </c>
      <c r="C121" s="698"/>
      <c r="D121" s="698"/>
      <c r="E121" s="698"/>
      <c r="F121" s="698"/>
      <c r="G121" s="698"/>
      <c r="H121" s="698"/>
      <c r="J121" s="125"/>
    </row>
    <row r="122" spans="1:14" s="8" customFormat="1" ht="11.25" customHeight="1" x14ac:dyDescent="0.2">
      <c r="A122" s="7"/>
      <c r="B122" s="103"/>
      <c r="C122" s="103"/>
      <c r="D122" s="103"/>
      <c r="E122" s="103"/>
      <c r="F122" s="103"/>
      <c r="G122" s="103"/>
      <c r="H122" s="103"/>
      <c r="J122" s="125"/>
    </row>
    <row r="123" spans="1:14" ht="22.5" customHeight="1" x14ac:dyDescent="0.25">
      <c r="A123" s="714" t="s">
        <v>545</v>
      </c>
      <c r="B123" s="714"/>
      <c r="C123" s="714"/>
      <c r="D123" s="714"/>
      <c r="E123" s="714"/>
      <c r="F123" s="714"/>
      <c r="G123" s="714"/>
      <c r="H123" s="714"/>
      <c r="I123" s="714"/>
      <c r="J123" s="714"/>
      <c r="K123" s="714"/>
    </row>
    <row r="124" spans="1:14" s="10" customFormat="1" ht="30" customHeight="1" x14ac:dyDescent="0.2">
      <c r="A124" s="715" t="s">
        <v>116</v>
      </c>
      <c r="B124" s="716"/>
      <c r="C124" s="717"/>
      <c r="D124" s="715" t="s">
        <v>156</v>
      </c>
      <c r="E124" s="716"/>
      <c r="F124" s="716"/>
      <c r="G124" s="717"/>
      <c r="H124" s="715" t="s">
        <v>115</v>
      </c>
      <c r="I124" s="716"/>
      <c r="J124" s="716"/>
      <c r="K124" s="717"/>
      <c r="N124" s="10" t="s">
        <v>157</v>
      </c>
    </row>
    <row r="125" spans="1:14" s="32" customFormat="1" ht="12.75" customHeight="1" x14ac:dyDescent="0.2">
      <c r="A125" s="721">
        <v>1</v>
      </c>
      <c r="B125" s="722"/>
      <c r="C125" s="723"/>
      <c r="D125" s="721">
        <v>2</v>
      </c>
      <c r="E125" s="722"/>
      <c r="F125" s="722"/>
      <c r="G125" s="723"/>
      <c r="H125" s="721">
        <v>3</v>
      </c>
      <c r="I125" s="722"/>
      <c r="J125" s="722"/>
      <c r="K125" s="723"/>
    </row>
    <row r="126" spans="1:14" s="9" customFormat="1" ht="12.75" customHeight="1" x14ac:dyDescent="0.2">
      <c r="A126" s="114" t="s">
        <v>341</v>
      </c>
      <c r="B126" s="102"/>
      <c r="C126" s="102"/>
      <c r="D126" s="708">
        <f>SUM(D127:G134)</f>
        <v>0</v>
      </c>
      <c r="E126" s="709"/>
      <c r="F126" s="709"/>
      <c r="G126" s="710"/>
      <c r="H126" s="708">
        <f>SUM(H127:K134)</f>
        <v>0</v>
      </c>
      <c r="I126" s="709"/>
      <c r="J126" s="709"/>
      <c r="K126" s="710"/>
    </row>
    <row r="127" spans="1:14" s="9" customFormat="1" ht="12.75" customHeight="1" x14ac:dyDescent="0.2">
      <c r="A127" s="705" t="s">
        <v>113</v>
      </c>
      <c r="B127" s="706"/>
      <c r="C127" s="707"/>
      <c r="D127" s="708">
        <v>0</v>
      </c>
      <c r="E127" s="709"/>
      <c r="F127" s="709"/>
      <c r="G127" s="710"/>
      <c r="H127" s="708">
        <v>0</v>
      </c>
      <c r="I127" s="709"/>
      <c r="J127" s="709"/>
      <c r="K127" s="710"/>
    </row>
    <row r="128" spans="1:14" s="9" customFormat="1" ht="12.75" customHeight="1" x14ac:dyDescent="0.2">
      <c r="A128" s="705" t="s">
        <v>112</v>
      </c>
      <c r="B128" s="706"/>
      <c r="C128" s="707"/>
      <c r="D128" s="708">
        <v>0</v>
      </c>
      <c r="E128" s="709"/>
      <c r="F128" s="709"/>
      <c r="G128" s="710"/>
      <c r="H128" s="708">
        <v>0</v>
      </c>
      <c r="I128" s="709"/>
      <c r="J128" s="709"/>
      <c r="K128" s="710"/>
    </row>
    <row r="129" spans="1:11" s="9" customFormat="1" ht="12.75" customHeight="1" x14ac:dyDescent="0.2">
      <c r="A129" s="705" t="s">
        <v>111</v>
      </c>
      <c r="B129" s="706"/>
      <c r="C129" s="707"/>
      <c r="D129" s="708">
        <v>0</v>
      </c>
      <c r="E129" s="709"/>
      <c r="F129" s="709"/>
      <c r="G129" s="710"/>
      <c r="H129" s="708">
        <v>0</v>
      </c>
      <c r="I129" s="709"/>
      <c r="J129" s="709"/>
      <c r="K129" s="710"/>
    </row>
    <row r="130" spans="1:11" s="9" customFormat="1" ht="12.75" customHeight="1" x14ac:dyDescent="0.2">
      <c r="A130" s="705" t="s">
        <v>110</v>
      </c>
      <c r="B130" s="706"/>
      <c r="C130" s="707"/>
      <c r="D130" s="708">
        <v>0</v>
      </c>
      <c r="E130" s="709"/>
      <c r="F130" s="709"/>
      <c r="G130" s="710"/>
      <c r="H130" s="708">
        <v>0</v>
      </c>
      <c r="I130" s="709"/>
      <c r="J130" s="709"/>
      <c r="K130" s="710"/>
    </row>
    <row r="131" spans="1:11" s="9" customFormat="1" ht="12.75" customHeight="1" x14ac:dyDescent="0.2">
      <c r="A131" s="705" t="s">
        <v>109</v>
      </c>
      <c r="B131" s="706"/>
      <c r="C131" s="707"/>
      <c r="D131" s="708">
        <v>0</v>
      </c>
      <c r="E131" s="709"/>
      <c r="F131" s="709"/>
      <c r="G131" s="710"/>
      <c r="H131" s="708">
        <v>0</v>
      </c>
      <c r="I131" s="709"/>
      <c r="J131" s="709"/>
      <c r="K131" s="710"/>
    </row>
    <row r="132" spans="1:11" s="9" customFormat="1" ht="12.75" customHeight="1" x14ac:dyDescent="0.2">
      <c r="A132" s="705" t="s">
        <v>108</v>
      </c>
      <c r="B132" s="706"/>
      <c r="C132" s="707"/>
      <c r="D132" s="708">
        <v>0</v>
      </c>
      <c r="E132" s="709"/>
      <c r="F132" s="709"/>
      <c r="G132" s="710"/>
      <c r="H132" s="708">
        <v>0</v>
      </c>
      <c r="I132" s="709"/>
      <c r="J132" s="709"/>
      <c r="K132" s="710"/>
    </row>
    <row r="133" spans="1:11" s="9" customFormat="1" ht="12.75" customHeight="1" x14ac:dyDescent="0.2">
      <c r="A133" s="705" t="s">
        <v>107</v>
      </c>
      <c r="B133" s="706"/>
      <c r="C133" s="707"/>
      <c r="D133" s="708">
        <v>0</v>
      </c>
      <c r="E133" s="709"/>
      <c r="F133" s="709"/>
      <c r="G133" s="710"/>
      <c r="H133" s="708">
        <v>0</v>
      </c>
      <c r="I133" s="709"/>
      <c r="J133" s="709"/>
      <c r="K133" s="710"/>
    </row>
    <row r="134" spans="1:11" s="9" customFormat="1" ht="12.75" customHeight="1" x14ac:dyDescent="0.2">
      <c r="A134" s="705" t="s">
        <v>106</v>
      </c>
      <c r="B134" s="706"/>
      <c r="C134" s="707"/>
      <c r="D134" s="708">
        <v>0</v>
      </c>
      <c r="E134" s="709"/>
      <c r="F134" s="709"/>
      <c r="G134" s="710"/>
      <c r="H134" s="708">
        <v>0</v>
      </c>
      <c r="I134" s="709"/>
      <c r="J134" s="709"/>
      <c r="K134" s="710"/>
    </row>
    <row r="135" spans="1:11" s="9" customFormat="1" ht="12.75" customHeight="1" x14ac:dyDescent="0.2">
      <c r="A135" s="705" t="s">
        <v>105</v>
      </c>
      <c r="B135" s="706"/>
      <c r="C135" s="707"/>
      <c r="D135" s="711">
        <f>SUM('Прил.4_ф-6_ФАКТ налич.возм'!F192)*1000</f>
        <v>1162.3000000000002</v>
      </c>
      <c r="E135" s="712"/>
      <c r="F135" s="712"/>
      <c r="G135" s="713"/>
      <c r="H135" s="708">
        <f>SUM('Прил.4_ф-6_ФАКТ налич.возм'!G192)*1000</f>
        <v>820.09</v>
      </c>
      <c r="I135" s="709"/>
      <c r="J135" s="709"/>
      <c r="K135" s="710"/>
    </row>
    <row r="136" spans="1:11" s="9" customFormat="1" ht="12.75" customHeight="1" x14ac:dyDescent="0.2">
      <c r="A136" s="699" t="s">
        <v>88</v>
      </c>
      <c r="B136" s="700"/>
      <c r="C136" s="701"/>
      <c r="D136" s="702">
        <f>D135+D126</f>
        <v>1162.3000000000002</v>
      </c>
      <c r="E136" s="703"/>
      <c r="F136" s="703"/>
      <c r="G136" s="704"/>
      <c r="H136" s="634">
        <f>H135+H126</f>
        <v>820.09</v>
      </c>
      <c r="I136" s="635"/>
      <c r="J136" s="635"/>
      <c r="K136" s="636"/>
    </row>
    <row r="137" spans="1:11" s="9" customFormat="1" ht="12.75" customHeight="1" x14ac:dyDescent="0.2">
      <c r="A137" s="133"/>
      <c r="B137" s="133"/>
      <c r="C137" s="133"/>
      <c r="D137" s="485"/>
      <c r="E137" s="485"/>
      <c r="F137" s="485"/>
      <c r="G137" s="485"/>
      <c r="H137" s="134"/>
      <c r="I137" s="134"/>
      <c r="J137" s="134"/>
      <c r="K137" s="134"/>
    </row>
    <row r="138" spans="1:11" ht="11.25" customHeight="1" x14ac:dyDescent="0.25">
      <c r="C138" s="5"/>
      <c r="D138" s="5"/>
      <c r="E138" s="5"/>
      <c r="F138" s="5"/>
      <c r="G138" s="5"/>
      <c r="H138" s="5"/>
      <c r="I138" s="5"/>
      <c r="J138" s="123"/>
      <c r="K138" s="252" t="s">
        <v>120</v>
      </c>
    </row>
    <row r="139" spans="1:11" s="3" customFormat="1" ht="11.25" customHeight="1" x14ac:dyDescent="0.2">
      <c r="C139" s="2"/>
      <c r="D139" s="2"/>
      <c r="E139" s="2"/>
      <c r="F139" s="2"/>
      <c r="G139" s="2"/>
      <c r="H139" s="2"/>
      <c r="I139" s="2"/>
      <c r="J139" s="124"/>
      <c r="K139" s="253" t="s">
        <v>409</v>
      </c>
    </row>
    <row r="140" spans="1:11" s="3" customFormat="1" ht="11.25" customHeight="1" x14ac:dyDescent="0.2">
      <c r="C140" s="2"/>
      <c r="D140" s="2"/>
      <c r="E140" s="2"/>
      <c r="F140" s="2"/>
      <c r="G140" s="2"/>
      <c r="H140" s="2"/>
      <c r="I140" s="2"/>
      <c r="J140" s="124"/>
      <c r="K140" s="254" t="s">
        <v>119</v>
      </c>
    </row>
    <row r="141" spans="1:11" s="3" customFormat="1" ht="11.25" customHeight="1" x14ac:dyDescent="0.2">
      <c r="C141" s="2"/>
      <c r="D141" s="2"/>
      <c r="E141" s="2"/>
      <c r="F141" s="2"/>
      <c r="G141" s="2"/>
      <c r="H141" s="2"/>
      <c r="I141" s="2"/>
      <c r="J141" s="124"/>
      <c r="K141" s="254"/>
    </row>
    <row r="142" spans="1:11" s="4" customFormat="1" ht="81.75" customHeight="1" x14ac:dyDescent="0.25">
      <c r="A142" s="696" t="s">
        <v>417</v>
      </c>
      <c r="B142" s="696"/>
      <c r="C142" s="696"/>
      <c r="D142" s="696"/>
      <c r="E142" s="696"/>
      <c r="F142" s="696"/>
      <c r="G142" s="696"/>
      <c r="H142" s="696"/>
      <c r="I142" s="696"/>
      <c r="J142" s="696"/>
      <c r="K142" s="696"/>
    </row>
    <row r="143" spans="1:11" s="256" customFormat="1" ht="23.25" customHeight="1" x14ac:dyDescent="0.2">
      <c r="A143" s="697" t="s">
        <v>100</v>
      </c>
      <c r="B143" s="697"/>
      <c r="C143" s="697"/>
      <c r="D143" s="697"/>
      <c r="E143" s="697"/>
      <c r="F143" s="697"/>
      <c r="G143" s="697"/>
      <c r="H143" s="697"/>
      <c r="I143" s="153" t="s">
        <v>465</v>
      </c>
      <c r="J143" s="257">
        <v>25</v>
      </c>
      <c r="K143" s="255" t="s">
        <v>117</v>
      </c>
    </row>
    <row r="144" spans="1:11" s="8" customFormat="1" ht="11.25" customHeight="1" x14ac:dyDescent="0.2">
      <c r="A144" s="7"/>
      <c r="B144" s="698" t="s">
        <v>11</v>
      </c>
      <c r="C144" s="698"/>
      <c r="D144" s="698"/>
      <c r="E144" s="698"/>
      <c r="F144" s="698"/>
      <c r="G144" s="698"/>
      <c r="H144" s="698"/>
      <c r="J144" s="125"/>
    </row>
    <row r="145" spans="1:14" s="8" customFormat="1" ht="11.25" customHeight="1" x14ac:dyDescent="0.2">
      <c r="A145" s="7"/>
      <c r="B145" s="95"/>
      <c r="C145" s="95"/>
      <c r="D145" s="95"/>
      <c r="E145" s="95"/>
      <c r="F145" s="95"/>
      <c r="G145" s="95"/>
      <c r="H145" s="95"/>
      <c r="J145" s="125"/>
    </row>
    <row r="146" spans="1:14" ht="22.5" customHeight="1" x14ac:dyDescent="0.25">
      <c r="A146" s="714" t="s">
        <v>546</v>
      </c>
      <c r="B146" s="714"/>
      <c r="C146" s="714"/>
      <c r="D146" s="714"/>
      <c r="E146" s="714"/>
      <c r="F146" s="714"/>
      <c r="G146" s="714"/>
      <c r="H146" s="714"/>
      <c r="I146" s="714"/>
      <c r="J146" s="714"/>
      <c r="K146" s="714"/>
    </row>
    <row r="147" spans="1:14" s="10" customFormat="1" ht="30" customHeight="1" x14ac:dyDescent="0.2">
      <c r="A147" s="715" t="s">
        <v>116</v>
      </c>
      <c r="B147" s="716"/>
      <c r="C147" s="717"/>
      <c r="D147" s="715" t="s">
        <v>156</v>
      </c>
      <c r="E147" s="716"/>
      <c r="F147" s="716"/>
      <c r="G147" s="717"/>
      <c r="H147" s="715" t="s">
        <v>115</v>
      </c>
      <c r="I147" s="716"/>
      <c r="J147" s="716"/>
      <c r="K147" s="717"/>
      <c r="N147" s="10" t="s">
        <v>157</v>
      </c>
    </row>
    <row r="148" spans="1:14" s="32" customFormat="1" ht="12.75" customHeight="1" x14ac:dyDescent="0.2">
      <c r="A148" s="721">
        <v>1</v>
      </c>
      <c r="B148" s="722"/>
      <c r="C148" s="723"/>
      <c r="D148" s="721">
        <v>2</v>
      </c>
      <c r="E148" s="722"/>
      <c r="F148" s="722"/>
      <c r="G148" s="723"/>
      <c r="H148" s="721">
        <v>3</v>
      </c>
      <c r="I148" s="722"/>
      <c r="J148" s="722"/>
      <c r="K148" s="723"/>
    </row>
    <row r="149" spans="1:14" s="9" customFormat="1" ht="12.75" customHeight="1" x14ac:dyDescent="0.2">
      <c r="A149" s="114" t="s">
        <v>341</v>
      </c>
      <c r="B149" s="96"/>
      <c r="C149" s="96"/>
      <c r="D149" s="708">
        <f>SUM(D150:G157)</f>
        <v>0</v>
      </c>
      <c r="E149" s="709"/>
      <c r="F149" s="709"/>
      <c r="G149" s="710"/>
      <c r="H149" s="708">
        <f>SUM(H150:K157)</f>
        <v>0</v>
      </c>
      <c r="I149" s="709"/>
      <c r="J149" s="709"/>
      <c r="K149" s="710"/>
    </row>
    <row r="150" spans="1:14" s="9" customFormat="1" ht="12.75" customHeight="1" x14ac:dyDescent="0.2">
      <c r="A150" s="705" t="s">
        <v>113</v>
      </c>
      <c r="B150" s="706"/>
      <c r="C150" s="707"/>
      <c r="D150" s="708">
        <v>0</v>
      </c>
      <c r="E150" s="709"/>
      <c r="F150" s="709"/>
      <c r="G150" s="710"/>
      <c r="H150" s="708">
        <v>0</v>
      </c>
      <c r="I150" s="709"/>
      <c r="J150" s="709"/>
      <c r="K150" s="710"/>
    </row>
    <row r="151" spans="1:14" s="9" customFormat="1" ht="12.75" customHeight="1" x14ac:dyDescent="0.2">
      <c r="A151" s="705" t="s">
        <v>112</v>
      </c>
      <c r="B151" s="706"/>
      <c r="C151" s="707"/>
      <c r="D151" s="708">
        <v>0</v>
      </c>
      <c r="E151" s="709"/>
      <c r="F151" s="709"/>
      <c r="G151" s="710"/>
      <c r="H151" s="708">
        <v>0</v>
      </c>
      <c r="I151" s="709"/>
      <c r="J151" s="709"/>
      <c r="K151" s="710"/>
    </row>
    <row r="152" spans="1:14" s="9" customFormat="1" ht="12.75" customHeight="1" x14ac:dyDescent="0.2">
      <c r="A152" s="705" t="s">
        <v>111</v>
      </c>
      <c r="B152" s="706"/>
      <c r="C152" s="707"/>
      <c r="D152" s="708">
        <v>0</v>
      </c>
      <c r="E152" s="709"/>
      <c r="F152" s="709"/>
      <c r="G152" s="710"/>
      <c r="H152" s="708">
        <v>0</v>
      </c>
      <c r="I152" s="709"/>
      <c r="J152" s="709"/>
      <c r="K152" s="710"/>
    </row>
    <row r="153" spans="1:14" s="9" customFormat="1" ht="12.75" customHeight="1" x14ac:dyDescent="0.2">
      <c r="A153" s="705" t="s">
        <v>110</v>
      </c>
      <c r="B153" s="706"/>
      <c r="C153" s="707"/>
      <c r="D153" s="708">
        <v>0</v>
      </c>
      <c r="E153" s="709"/>
      <c r="F153" s="709"/>
      <c r="G153" s="710"/>
      <c r="H153" s="708">
        <v>0</v>
      </c>
      <c r="I153" s="709"/>
      <c r="J153" s="709"/>
      <c r="K153" s="710"/>
    </row>
    <row r="154" spans="1:14" s="9" customFormat="1" ht="12.75" customHeight="1" x14ac:dyDescent="0.2">
      <c r="A154" s="705" t="s">
        <v>109</v>
      </c>
      <c r="B154" s="706"/>
      <c r="C154" s="707"/>
      <c r="D154" s="708">
        <v>0</v>
      </c>
      <c r="E154" s="709"/>
      <c r="F154" s="709"/>
      <c r="G154" s="710"/>
      <c r="H154" s="708">
        <v>0</v>
      </c>
      <c r="I154" s="709"/>
      <c r="J154" s="709"/>
      <c r="K154" s="710"/>
    </row>
    <row r="155" spans="1:14" s="9" customFormat="1" ht="12.75" customHeight="1" x14ac:dyDescent="0.2">
      <c r="A155" s="705" t="s">
        <v>108</v>
      </c>
      <c r="B155" s="706"/>
      <c r="C155" s="707"/>
      <c r="D155" s="708">
        <v>0</v>
      </c>
      <c r="E155" s="709"/>
      <c r="F155" s="709"/>
      <c r="G155" s="710"/>
      <c r="H155" s="708">
        <v>0</v>
      </c>
      <c r="I155" s="709"/>
      <c r="J155" s="709"/>
      <c r="K155" s="710"/>
    </row>
    <row r="156" spans="1:14" s="9" customFormat="1" ht="12.75" customHeight="1" x14ac:dyDescent="0.2">
      <c r="A156" s="705" t="s">
        <v>107</v>
      </c>
      <c r="B156" s="706"/>
      <c r="C156" s="707"/>
      <c r="D156" s="708">
        <v>0</v>
      </c>
      <c r="E156" s="709"/>
      <c r="F156" s="709"/>
      <c r="G156" s="710"/>
      <c r="H156" s="708">
        <v>0</v>
      </c>
      <c r="I156" s="709"/>
      <c r="J156" s="709"/>
      <c r="K156" s="710"/>
    </row>
    <row r="157" spans="1:14" s="9" customFormat="1" ht="12.75" customHeight="1" x14ac:dyDescent="0.2">
      <c r="A157" s="705" t="s">
        <v>106</v>
      </c>
      <c r="B157" s="706"/>
      <c r="C157" s="707"/>
      <c r="D157" s="708">
        <v>0</v>
      </c>
      <c r="E157" s="709"/>
      <c r="F157" s="709"/>
      <c r="G157" s="710"/>
      <c r="H157" s="708">
        <v>0</v>
      </c>
      <c r="I157" s="709"/>
      <c r="J157" s="709"/>
      <c r="K157" s="710"/>
    </row>
    <row r="158" spans="1:14" s="9" customFormat="1" ht="12.75" customHeight="1" x14ac:dyDescent="0.2">
      <c r="A158" s="705" t="s">
        <v>105</v>
      </c>
      <c r="B158" s="706"/>
      <c r="C158" s="707"/>
      <c r="D158" s="711">
        <f>SUM('Прил.4_ф-6_ФАКТ налич.возм'!F224)*1000</f>
        <v>345.09999999999997</v>
      </c>
      <c r="E158" s="712"/>
      <c r="F158" s="712"/>
      <c r="G158" s="713"/>
      <c r="H158" s="708">
        <f>SUM('Прил.4_ф-6_ФАКТ налич.возм'!G224)*1000</f>
        <v>801.06700000000001</v>
      </c>
      <c r="I158" s="709"/>
      <c r="J158" s="709"/>
      <c r="K158" s="710"/>
    </row>
    <row r="159" spans="1:14" s="9" customFormat="1" ht="12.75" customHeight="1" x14ac:dyDescent="0.2">
      <c r="A159" s="699" t="s">
        <v>88</v>
      </c>
      <c r="B159" s="700"/>
      <c r="C159" s="701"/>
      <c r="D159" s="702">
        <f>D158+D149</f>
        <v>345.09999999999997</v>
      </c>
      <c r="E159" s="703"/>
      <c r="F159" s="703"/>
      <c r="G159" s="704"/>
      <c r="H159" s="634">
        <f>H158+H149</f>
        <v>801.06700000000001</v>
      </c>
      <c r="I159" s="635"/>
      <c r="J159" s="635"/>
      <c r="K159" s="636"/>
    </row>
    <row r="160" spans="1:14" s="9" customFormat="1" ht="12.75" customHeight="1" x14ac:dyDescent="0.2">
      <c r="A160" s="133"/>
      <c r="B160" s="133"/>
      <c r="C160" s="133"/>
      <c r="D160" s="485"/>
      <c r="E160" s="485"/>
      <c r="F160" s="485"/>
      <c r="G160" s="485"/>
      <c r="H160" s="134"/>
      <c r="I160" s="134"/>
      <c r="J160" s="134"/>
      <c r="K160" s="134"/>
    </row>
    <row r="161" spans="1:14" ht="11.25" customHeight="1" x14ac:dyDescent="0.25">
      <c r="C161" s="5"/>
      <c r="D161" s="5"/>
      <c r="E161" s="5"/>
      <c r="F161" s="5"/>
      <c r="G161" s="5"/>
      <c r="H161" s="5"/>
      <c r="I161" s="5"/>
      <c r="J161" s="123"/>
      <c r="K161" s="252" t="s">
        <v>120</v>
      </c>
    </row>
    <row r="162" spans="1:14" s="3" customFormat="1" ht="11.25" customHeight="1" x14ac:dyDescent="0.2">
      <c r="C162" s="2"/>
      <c r="D162" s="2"/>
      <c r="E162" s="2"/>
      <c r="F162" s="2"/>
      <c r="G162" s="2"/>
      <c r="H162" s="2"/>
      <c r="I162" s="2"/>
      <c r="J162" s="124"/>
      <c r="K162" s="253" t="s">
        <v>409</v>
      </c>
    </row>
    <row r="163" spans="1:14" s="3" customFormat="1" ht="11.25" customHeight="1" x14ac:dyDescent="0.2">
      <c r="C163" s="2"/>
      <c r="D163" s="2"/>
      <c r="E163" s="2"/>
      <c r="F163" s="2"/>
      <c r="G163" s="2"/>
      <c r="H163" s="2"/>
      <c r="I163" s="2"/>
      <c r="J163" s="124"/>
      <c r="K163" s="254" t="s">
        <v>119</v>
      </c>
    </row>
    <row r="164" spans="1:14" s="3" customFormat="1" ht="11.25" customHeight="1" x14ac:dyDescent="0.2">
      <c r="C164" s="2"/>
      <c r="D164" s="2"/>
      <c r="E164" s="2"/>
      <c r="F164" s="2"/>
      <c r="G164" s="2"/>
      <c r="H164" s="2"/>
      <c r="I164" s="2"/>
      <c r="J164" s="124"/>
      <c r="K164" s="254"/>
    </row>
    <row r="165" spans="1:14" s="4" customFormat="1" ht="81.75" customHeight="1" x14ac:dyDescent="0.25">
      <c r="A165" s="696" t="s">
        <v>417</v>
      </c>
      <c r="B165" s="696"/>
      <c r="C165" s="696"/>
      <c r="D165" s="696"/>
      <c r="E165" s="696"/>
      <c r="F165" s="696"/>
      <c r="G165" s="696"/>
      <c r="H165" s="696"/>
      <c r="I165" s="696"/>
      <c r="J165" s="696"/>
      <c r="K165" s="696"/>
    </row>
    <row r="166" spans="1:14" s="256" customFormat="1" ht="23.25" customHeight="1" x14ac:dyDescent="0.2">
      <c r="A166" s="697" t="s">
        <v>100</v>
      </c>
      <c r="B166" s="697"/>
      <c r="C166" s="697"/>
      <c r="D166" s="697"/>
      <c r="E166" s="697"/>
      <c r="F166" s="697"/>
      <c r="G166" s="697"/>
      <c r="H166" s="697"/>
      <c r="I166" s="153" t="s">
        <v>465</v>
      </c>
      <c r="J166" s="257">
        <v>25</v>
      </c>
      <c r="K166" s="255" t="s">
        <v>117</v>
      </c>
    </row>
    <row r="167" spans="1:14" s="8" customFormat="1" ht="11.25" customHeight="1" x14ac:dyDescent="0.2">
      <c r="A167" s="7"/>
      <c r="B167" s="698" t="s">
        <v>11</v>
      </c>
      <c r="C167" s="698"/>
      <c r="D167" s="698"/>
      <c r="E167" s="698"/>
      <c r="F167" s="698"/>
      <c r="G167" s="698"/>
      <c r="H167" s="698"/>
      <c r="J167" s="125"/>
    </row>
    <row r="168" spans="1:14" s="8" customFormat="1" ht="11.25" customHeight="1" x14ac:dyDescent="0.2">
      <c r="A168" s="7"/>
      <c r="B168" s="105"/>
      <c r="C168" s="105"/>
      <c r="D168" s="105"/>
      <c r="E168" s="105"/>
      <c r="F168" s="105"/>
      <c r="G168" s="105"/>
      <c r="H168" s="105"/>
      <c r="J168" s="125"/>
    </row>
    <row r="169" spans="1:14" ht="22.5" customHeight="1" x14ac:dyDescent="0.25">
      <c r="A169" s="714" t="s">
        <v>547</v>
      </c>
      <c r="B169" s="714"/>
      <c r="C169" s="714"/>
      <c r="D169" s="714"/>
      <c r="E169" s="714"/>
      <c r="F169" s="714"/>
      <c r="G169" s="714"/>
      <c r="H169" s="714"/>
      <c r="I169" s="714"/>
      <c r="J169" s="714"/>
      <c r="K169" s="714"/>
    </row>
    <row r="170" spans="1:14" s="10" customFormat="1" ht="30" customHeight="1" x14ac:dyDescent="0.2">
      <c r="A170" s="715" t="s">
        <v>116</v>
      </c>
      <c r="B170" s="716"/>
      <c r="C170" s="717"/>
      <c r="D170" s="715" t="s">
        <v>156</v>
      </c>
      <c r="E170" s="716"/>
      <c r="F170" s="716"/>
      <c r="G170" s="717"/>
      <c r="H170" s="715" t="s">
        <v>115</v>
      </c>
      <c r="I170" s="716"/>
      <c r="J170" s="716"/>
      <c r="K170" s="717"/>
      <c r="N170" s="10" t="s">
        <v>157</v>
      </c>
    </row>
    <row r="171" spans="1:14" s="32" customFormat="1" ht="12.75" customHeight="1" x14ac:dyDescent="0.2">
      <c r="A171" s="721">
        <v>1</v>
      </c>
      <c r="B171" s="722"/>
      <c r="C171" s="723"/>
      <c r="D171" s="721">
        <v>2</v>
      </c>
      <c r="E171" s="722"/>
      <c r="F171" s="722"/>
      <c r="G171" s="723"/>
      <c r="H171" s="721">
        <v>3</v>
      </c>
      <c r="I171" s="722"/>
      <c r="J171" s="722"/>
      <c r="K171" s="723"/>
    </row>
    <row r="172" spans="1:14" s="9" customFormat="1" ht="12.75" customHeight="1" x14ac:dyDescent="0.2">
      <c r="A172" s="114" t="s">
        <v>341</v>
      </c>
      <c r="B172" s="104"/>
      <c r="C172" s="104"/>
      <c r="D172" s="708">
        <f>SUM(D173:G180)</f>
        <v>0</v>
      </c>
      <c r="E172" s="709"/>
      <c r="F172" s="709"/>
      <c r="G172" s="710"/>
      <c r="H172" s="708">
        <f>SUM(H173:K180)</f>
        <v>0</v>
      </c>
      <c r="I172" s="709"/>
      <c r="J172" s="709"/>
      <c r="K172" s="710"/>
    </row>
    <row r="173" spans="1:14" s="9" customFormat="1" ht="12.75" customHeight="1" x14ac:dyDescent="0.2">
      <c r="A173" s="705" t="s">
        <v>113</v>
      </c>
      <c r="B173" s="706"/>
      <c r="C173" s="707"/>
      <c r="D173" s="708">
        <v>0</v>
      </c>
      <c r="E173" s="709"/>
      <c r="F173" s="709"/>
      <c r="G173" s="710"/>
      <c r="H173" s="708">
        <v>0</v>
      </c>
      <c r="I173" s="709"/>
      <c r="J173" s="709"/>
      <c r="K173" s="710"/>
    </row>
    <row r="174" spans="1:14" s="9" customFormat="1" ht="12.75" customHeight="1" x14ac:dyDescent="0.2">
      <c r="A174" s="705" t="s">
        <v>112</v>
      </c>
      <c r="B174" s="706"/>
      <c r="C174" s="707"/>
      <c r="D174" s="708">
        <v>0</v>
      </c>
      <c r="E174" s="709"/>
      <c r="F174" s="709"/>
      <c r="G174" s="710"/>
      <c r="H174" s="708">
        <v>0</v>
      </c>
      <c r="I174" s="709"/>
      <c r="J174" s="709"/>
      <c r="K174" s="710"/>
    </row>
    <row r="175" spans="1:14" s="9" customFormat="1" ht="12.75" customHeight="1" x14ac:dyDescent="0.2">
      <c r="A175" s="705" t="s">
        <v>111</v>
      </c>
      <c r="B175" s="706"/>
      <c r="C175" s="707"/>
      <c r="D175" s="708">
        <v>0</v>
      </c>
      <c r="E175" s="709"/>
      <c r="F175" s="709"/>
      <c r="G175" s="710"/>
      <c r="H175" s="708">
        <v>0</v>
      </c>
      <c r="I175" s="709"/>
      <c r="J175" s="709"/>
      <c r="K175" s="710"/>
    </row>
    <row r="176" spans="1:14" s="9" customFormat="1" ht="12.75" customHeight="1" x14ac:dyDescent="0.2">
      <c r="A176" s="705" t="s">
        <v>110</v>
      </c>
      <c r="B176" s="706"/>
      <c r="C176" s="707"/>
      <c r="D176" s="708">
        <v>0</v>
      </c>
      <c r="E176" s="709"/>
      <c r="F176" s="709"/>
      <c r="G176" s="710"/>
      <c r="H176" s="708">
        <v>0</v>
      </c>
      <c r="I176" s="709"/>
      <c r="J176" s="709"/>
      <c r="K176" s="710"/>
    </row>
    <row r="177" spans="1:11" s="9" customFormat="1" ht="12.75" customHeight="1" x14ac:dyDescent="0.2">
      <c r="A177" s="705" t="s">
        <v>109</v>
      </c>
      <c r="B177" s="706"/>
      <c r="C177" s="707"/>
      <c r="D177" s="708">
        <v>0</v>
      </c>
      <c r="E177" s="709"/>
      <c r="F177" s="709"/>
      <c r="G177" s="710"/>
      <c r="H177" s="708">
        <v>0</v>
      </c>
      <c r="I177" s="709"/>
      <c r="J177" s="709"/>
      <c r="K177" s="710"/>
    </row>
    <row r="178" spans="1:11" s="9" customFormat="1" ht="12.75" customHeight="1" x14ac:dyDescent="0.2">
      <c r="A178" s="705" t="s">
        <v>108</v>
      </c>
      <c r="B178" s="706"/>
      <c r="C178" s="707"/>
      <c r="D178" s="708">
        <v>0</v>
      </c>
      <c r="E178" s="709"/>
      <c r="F178" s="709"/>
      <c r="G178" s="710"/>
      <c r="H178" s="708">
        <v>0</v>
      </c>
      <c r="I178" s="709"/>
      <c r="J178" s="709"/>
      <c r="K178" s="710"/>
    </row>
    <row r="179" spans="1:11" s="9" customFormat="1" ht="12.75" customHeight="1" x14ac:dyDescent="0.2">
      <c r="A179" s="705" t="s">
        <v>107</v>
      </c>
      <c r="B179" s="706"/>
      <c r="C179" s="707"/>
      <c r="D179" s="708">
        <v>0</v>
      </c>
      <c r="E179" s="709"/>
      <c r="F179" s="709"/>
      <c r="G179" s="710"/>
      <c r="H179" s="708">
        <v>0</v>
      </c>
      <c r="I179" s="709"/>
      <c r="J179" s="709"/>
      <c r="K179" s="710"/>
    </row>
    <row r="180" spans="1:11" s="9" customFormat="1" ht="12.75" customHeight="1" x14ac:dyDescent="0.2">
      <c r="A180" s="705" t="s">
        <v>106</v>
      </c>
      <c r="B180" s="706"/>
      <c r="C180" s="707"/>
      <c r="D180" s="708">
        <v>0</v>
      </c>
      <c r="E180" s="709"/>
      <c r="F180" s="709"/>
      <c r="G180" s="710"/>
      <c r="H180" s="708">
        <v>0</v>
      </c>
      <c r="I180" s="709"/>
      <c r="J180" s="709"/>
      <c r="K180" s="710"/>
    </row>
    <row r="181" spans="1:11" s="9" customFormat="1" ht="12.75" customHeight="1" x14ac:dyDescent="0.2">
      <c r="A181" s="705" t="s">
        <v>105</v>
      </c>
      <c r="B181" s="706"/>
      <c r="C181" s="707"/>
      <c r="D181" s="711">
        <f>SUM('Прил.4_ф-6_ФАКТ налич.возм'!F256)*1000</f>
        <v>1162.3000000000002</v>
      </c>
      <c r="E181" s="712"/>
      <c r="F181" s="712"/>
      <c r="G181" s="713"/>
      <c r="H181" s="708">
        <f>SUM('Прил.4_ф-6_ФАКТ налич.возм'!G256)*1000</f>
        <v>841.80599999999993</v>
      </c>
      <c r="I181" s="709"/>
      <c r="J181" s="709"/>
      <c r="K181" s="710"/>
    </row>
    <row r="182" spans="1:11" s="9" customFormat="1" ht="12.75" customHeight="1" x14ac:dyDescent="0.2">
      <c r="A182" s="699" t="s">
        <v>88</v>
      </c>
      <c r="B182" s="700"/>
      <c r="C182" s="701"/>
      <c r="D182" s="702">
        <f>D181+D172</f>
        <v>1162.3000000000002</v>
      </c>
      <c r="E182" s="703"/>
      <c r="F182" s="703"/>
      <c r="G182" s="704"/>
      <c r="H182" s="634">
        <f>H181+H172</f>
        <v>841.80599999999993</v>
      </c>
      <c r="I182" s="635"/>
      <c r="J182" s="635"/>
      <c r="K182" s="636"/>
    </row>
    <row r="183" spans="1:11" s="9" customFormat="1" ht="12.75" customHeight="1" x14ac:dyDescent="0.2">
      <c r="A183" s="133"/>
      <c r="B183" s="133"/>
      <c r="C183" s="133"/>
      <c r="D183" s="485"/>
      <c r="E183" s="485"/>
      <c r="F183" s="485"/>
      <c r="G183" s="485"/>
      <c r="H183" s="134"/>
      <c r="I183" s="134"/>
      <c r="J183" s="134"/>
      <c r="K183" s="134"/>
    </row>
    <row r="184" spans="1:11" ht="11.25" customHeight="1" x14ac:dyDescent="0.25">
      <c r="C184" s="5"/>
      <c r="D184" s="5"/>
      <c r="E184" s="5"/>
      <c r="F184" s="5"/>
      <c r="G184" s="5"/>
      <c r="H184" s="5"/>
      <c r="I184" s="5"/>
      <c r="J184" s="123"/>
      <c r="K184" s="252" t="s">
        <v>120</v>
      </c>
    </row>
    <row r="185" spans="1:11" s="3" customFormat="1" ht="11.25" customHeight="1" x14ac:dyDescent="0.2">
      <c r="C185" s="2"/>
      <c r="D185" s="2"/>
      <c r="E185" s="2"/>
      <c r="F185" s="2"/>
      <c r="G185" s="2"/>
      <c r="H185" s="2"/>
      <c r="I185" s="2"/>
      <c r="J185" s="124"/>
      <c r="K185" s="253" t="s">
        <v>409</v>
      </c>
    </row>
    <row r="186" spans="1:11" s="3" customFormat="1" ht="11.25" customHeight="1" x14ac:dyDescent="0.2">
      <c r="C186" s="2"/>
      <c r="D186" s="2"/>
      <c r="E186" s="2"/>
      <c r="F186" s="2"/>
      <c r="G186" s="2"/>
      <c r="H186" s="2"/>
      <c r="I186" s="2"/>
      <c r="J186" s="124"/>
      <c r="K186" s="254" t="s">
        <v>119</v>
      </c>
    </row>
    <row r="187" spans="1:11" s="3" customFormat="1" ht="11.25" customHeight="1" x14ac:dyDescent="0.2">
      <c r="C187" s="2"/>
      <c r="D187" s="2"/>
      <c r="E187" s="2"/>
      <c r="F187" s="2"/>
      <c r="G187" s="2"/>
      <c r="H187" s="2"/>
      <c r="I187" s="2"/>
      <c r="J187" s="124"/>
      <c r="K187" s="254"/>
    </row>
    <row r="188" spans="1:11" s="4" customFormat="1" ht="81.75" customHeight="1" x14ac:dyDescent="0.25">
      <c r="A188" s="696" t="s">
        <v>417</v>
      </c>
      <c r="B188" s="696"/>
      <c r="C188" s="696"/>
      <c r="D188" s="696"/>
      <c r="E188" s="696"/>
      <c r="F188" s="696"/>
      <c r="G188" s="696"/>
      <c r="H188" s="696"/>
      <c r="I188" s="696"/>
      <c r="J188" s="696"/>
      <c r="K188" s="696"/>
    </row>
    <row r="189" spans="1:11" s="256" customFormat="1" ht="23.25" customHeight="1" x14ac:dyDescent="0.2">
      <c r="A189" s="697" t="s">
        <v>100</v>
      </c>
      <c r="B189" s="697"/>
      <c r="C189" s="697"/>
      <c r="D189" s="697"/>
      <c r="E189" s="697"/>
      <c r="F189" s="697"/>
      <c r="G189" s="697"/>
      <c r="H189" s="697"/>
      <c r="I189" s="153" t="s">
        <v>465</v>
      </c>
      <c r="J189" s="257">
        <v>25</v>
      </c>
      <c r="K189" s="255" t="s">
        <v>117</v>
      </c>
    </row>
    <row r="190" spans="1:11" s="8" customFormat="1" ht="11.25" customHeight="1" x14ac:dyDescent="0.2">
      <c r="A190" s="7"/>
      <c r="B190" s="698" t="s">
        <v>11</v>
      </c>
      <c r="C190" s="698"/>
      <c r="D190" s="698"/>
      <c r="E190" s="698"/>
      <c r="F190" s="698"/>
      <c r="G190" s="698"/>
      <c r="H190" s="698"/>
      <c r="J190" s="125"/>
    </row>
    <row r="191" spans="1:11" s="8" customFormat="1" ht="11.25" customHeight="1" x14ac:dyDescent="0.2">
      <c r="A191" s="7"/>
      <c r="B191" s="105"/>
      <c r="C191" s="105"/>
      <c r="D191" s="105"/>
      <c r="E191" s="105"/>
      <c r="F191" s="105"/>
      <c r="G191" s="105"/>
      <c r="H191" s="105"/>
      <c r="J191" s="125"/>
    </row>
    <row r="192" spans="1:11" ht="22.5" customHeight="1" x14ac:dyDescent="0.25">
      <c r="A192" s="714" t="s">
        <v>548</v>
      </c>
      <c r="B192" s="714"/>
      <c r="C192" s="714"/>
      <c r="D192" s="714"/>
      <c r="E192" s="714"/>
      <c r="F192" s="714"/>
      <c r="G192" s="714"/>
      <c r="H192" s="714"/>
      <c r="I192" s="714"/>
      <c r="J192" s="714"/>
      <c r="K192" s="714"/>
    </row>
    <row r="193" spans="1:14" s="10" customFormat="1" ht="30" customHeight="1" x14ac:dyDescent="0.2">
      <c r="A193" s="715" t="s">
        <v>116</v>
      </c>
      <c r="B193" s="716"/>
      <c r="C193" s="717"/>
      <c r="D193" s="715" t="s">
        <v>156</v>
      </c>
      <c r="E193" s="716"/>
      <c r="F193" s="716"/>
      <c r="G193" s="717"/>
      <c r="H193" s="715" t="s">
        <v>115</v>
      </c>
      <c r="I193" s="716"/>
      <c r="J193" s="716"/>
      <c r="K193" s="717"/>
      <c r="N193" s="10" t="s">
        <v>157</v>
      </c>
    </row>
    <row r="194" spans="1:14" s="32" customFormat="1" ht="12.75" customHeight="1" x14ac:dyDescent="0.2">
      <c r="A194" s="721">
        <v>1</v>
      </c>
      <c r="B194" s="722"/>
      <c r="C194" s="723"/>
      <c r="D194" s="721">
        <v>2</v>
      </c>
      <c r="E194" s="722"/>
      <c r="F194" s="722"/>
      <c r="G194" s="723"/>
      <c r="H194" s="721">
        <v>3</v>
      </c>
      <c r="I194" s="722"/>
      <c r="J194" s="722"/>
      <c r="K194" s="723"/>
    </row>
    <row r="195" spans="1:14" s="9" customFormat="1" ht="12.75" customHeight="1" x14ac:dyDescent="0.2">
      <c r="A195" s="114" t="s">
        <v>341</v>
      </c>
      <c r="B195" s="104"/>
      <c r="C195" s="104"/>
      <c r="D195" s="708">
        <f>SUM(D196:G203)</f>
        <v>0</v>
      </c>
      <c r="E195" s="709"/>
      <c r="F195" s="709"/>
      <c r="G195" s="710"/>
      <c r="H195" s="708">
        <v>0</v>
      </c>
      <c r="I195" s="709"/>
      <c r="J195" s="709"/>
      <c r="K195" s="710"/>
    </row>
    <row r="196" spans="1:14" s="9" customFormat="1" ht="12.75" customHeight="1" x14ac:dyDescent="0.2">
      <c r="A196" s="705" t="s">
        <v>113</v>
      </c>
      <c r="B196" s="706"/>
      <c r="C196" s="707"/>
      <c r="D196" s="708">
        <v>0</v>
      </c>
      <c r="E196" s="709"/>
      <c r="F196" s="709"/>
      <c r="G196" s="710"/>
      <c r="H196" s="708">
        <v>0</v>
      </c>
      <c r="I196" s="709"/>
      <c r="J196" s="709"/>
      <c r="K196" s="710"/>
    </row>
    <row r="197" spans="1:14" s="9" customFormat="1" ht="12.75" customHeight="1" x14ac:dyDescent="0.2">
      <c r="A197" s="705" t="s">
        <v>112</v>
      </c>
      <c r="B197" s="706"/>
      <c r="C197" s="707"/>
      <c r="D197" s="708">
        <v>0</v>
      </c>
      <c r="E197" s="709"/>
      <c r="F197" s="709"/>
      <c r="G197" s="710"/>
      <c r="H197" s="708">
        <v>0</v>
      </c>
      <c r="I197" s="709"/>
      <c r="J197" s="709"/>
      <c r="K197" s="710"/>
    </row>
    <row r="198" spans="1:14" s="9" customFormat="1" ht="12.75" customHeight="1" x14ac:dyDescent="0.2">
      <c r="A198" s="705" t="s">
        <v>111</v>
      </c>
      <c r="B198" s="706"/>
      <c r="C198" s="707"/>
      <c r="D198" s="708">
        <v>0</v>
      </c>
      <c r="E198" s="709"/>
      <c r="F198" s="709"/>
      <c r="G198" s="710"/>
      <c r="H198" s="708">
        <v>0</v>
      </c>
      <c r="I198" s="709"/>
      <c r="J198" s="709"/>
      <c r="K198" s="710"/>
    </row>
    <row r="199" spans="1:14" s="9" customFormat="1" ht="12.75" customHeight="1" x14ac:dyDescent="0.2">
      <c r="A199" s="705" t="s">
        <v>110</v>
      </c>
      <c r="B199" s="706"/>
      <c r="C199" s="707"/>
      <c r="D199" s="708">
        <v>0</v>
      </c>
      <c r="E199" s="709"/>
      <c r="F199" s="709"/>
      <c r="G199" s="710"/>
      <c r="H199" s="708">
        <v>0</v>
      </c>
      <c r="I199" s="709"/>
      <c r="J199" s="709"/>
      <c r="K199" s="710"/>
    </row>
    <row r="200" spans="1:14" s="9" customFormat="1" ht="12.75" customHeight="1" x14ac:dyDescent="0.2">
      <c r="A200" s="705" t="s">
        <v>109</v>
      </c>
      <c r="B200" s="706"/>
      <c r="C200" s="707"/>
      <c r="D200" s="708">
        <v>0</v>
      </c>
      <c r="E200" s="709"/>
      <c r="F200" s="709"/>
      <c r="G200" s="710"/>
      <c r="H200" s="708">
        <v>0</v>
      </c>
      <c r="I200" s="709"/>
      <c r="J200" s="709"/>
      <c r="K200" s="710"/>
    </row>
    <row r="201" spans="1:14" s="9" customFormat="1" ht="12.75" customHeight="1" x14ac:dyDescent="0.2">
      <c r="A201" s="705" t="s">
        <v>108</v>
      </c>
      <c r="B201" s="706"/>
      <c r="C201" s="707"/>
      <c r="D201" s="708">
        <v>0</v>
      </c>
      <c r="E201" s="709"/>
      <c r="F201" s="709"/>
      <c r="G201" s="710"/>
      <c r="H201" s="708">
        <v>0</v>
      </c>
      <c r="I201" s="709"/>
      <c r="J201" s="709"/>
      <c r="K201" s="710"/>
    </row>
    <row r="202" spans="1:14" s="9" customFormat="1" ht="12.75" customHeight="1" x14ac:dyDescent="0.2">
      <c r="A202" s="705" t="s">
        <v>107</v>
      </c>
      <c r="B202" s="706"/>
      <c r="C202" s="707"/>
      <c r="D202" s="708">
        <v>0</v>
      </c>
      <c r="E202" s="709"/>
      <c r="F202" s="709"/>
      <c r="G202" s="710"/>
      <c r="H202" s="708">
        <v>0</v>
      </c>
      <c r="I202" s="709"/>
      <c r="J202" s="709"/>
      <c r="K202" s="710"/>
    </row>
    <row r="203" spans="1:14" s="9" customFormat="1" ht="12.75" customHeight="1" x14ac:dyDescent="0.2">
      <c r="A203" s="705" t="s">
        <v>106</v>
      </c>
      <c r="B203" s="706"/>
      <c r="C203" s="707"/>
      <c r="D203" s="708">
        <v>0</v>
      </c>
      <c r="E203" s="709"/>
      <c r="F203" s="709"/>
      <c r="G203" s="710"/>
      <c r="H203" s="708">
        <v>0</v>
      </c>
      <c r="I203" s="709"/>
      <c r="J203" s="709"/>
      <c r="K203" s="710"/>
    </row>
    <row r="204" spans="1:14" s="9" customFormat="1" ht="12.75" customHeight="1" x14ac:dyDescent="0.2">
      <c r="A204" s="705" t="s">
        <v>105</v>
      </c>
      <c r="B204" s="706"/>
      <c r="C204" s="707"/>
      <c r="D204" s="711">
        <f>SUM('Прил.4_ф-6_ФАКТ налич.возм'!F289)*1000</f>
        <v>1232.6999999999998</v>
      </c>
      <c r="E204" s="712"/>
      <c r="F204" s="712"/>
      <c r="G204" s="713"/>
      <c r="H204" s="708">
        <f>SUM('Прил.4_ф-6_ФАКТ налич.возм'!G289)*1000</f>
        <v>1138.4160000000002</v>
      </c>
      <c r="I204" s="709"/>
      <c r="J204" s="709"/>
      <c r="K204" s="710"/>
    </row>
    <row r="205" spans="1:14" s="9" customFormat="1" ht="12.75" customHeight="1" x14ac:dyDescent="0.2">
      <c r="A205" s="699" t="s">
        <v>88</v>
      </c>
      <c r="B205" s="700"/>
      <c r="C205" s="701"/>
      <c r="D205" s="702">
        <f>D204+D195</f>
        <v>1232.6999999999998</v>
      </c>
      <c r="E205" s="703"/>
      <c r="F205" s="703"/>
      <c r="G205" s="704"/>
      <c r="H205" s="634">
        <f>H204+H195</f>
        <v>1138.4160000000002</v>
      </c>
      <c r="I205" s="635"/>
      <c r="J205" s="635"/>
      <c r="K205" s="636"/>
    </row>
    <row r="206" spans="1:14" s="9" customFormat="1" ht="12.75" customHeight="1" x14ac:dyDescent="0.2">
      <c r="A206" s="133"/>
      <c r="B206" s="133"/>
      <c r="C206" s="133"/>
      <c r="D206" s="485"/>
      <c r="E206" s="485"/>
      <c r="F206" s="485"/>
      <c r="G206" s="485"/>
      <c r="H206" s="134"/>
      <c r="I206" s="134"/>
      <c r="J206" s="134"/>
      <c r="K206" s="134"/>
    </row>
    <row r="207" spans="1:14" ht="11.25" customHeight="1" x14ac:dyDescent="0.25">
      <c r="C207" s="5"/>
      <c r="D207" s="5"/>
      <c r="E207" s="5"/>
      <c r="F207" s="5"/>
      <c r="G207" s="5"/>
      <c r="H207" s="5"/>
      <c r="I207" s="5"/>
      <c r="J207" s="123"/>
      <c r="K207" s="252" t="s">
        <v>120</v>
      </c>
    </row>
    <row r="208" spans="1:14" s="3" customFormat="1" ht="11.25" customHeight="1" x14ac:dyDescent="0.2">
      <c r="C208" s="2"/>
      <c r="D208" s="2"/>
      <c r="E208" s="2"/>
      <c r="F208" s="2"/>
      <c r="G208" s="2"/>
      <c r="H208" s="2"/>
      <c r="I208" s="2"/>
      <c r="J208" s="124"/>
      <c r="K208" s="253" t="s">
        <v>409</v>
      </c>
    </row>
    <row r="209" spans="1:14" s="3" customFormat="1" ht="11.25" customHeight="1" x14ac:dyDescent="0.2">
      <c r="C209" s="2"/>
      <c r="D209" s="2"/>
      <c r="E209" s="2"/>
      <c r="F209" s="2"/>
      <c r="G209" s="2"/>
      <c r="H209" s="2"/>
      <c r="I209" s="2"/>
      <c r="J209" s="124"/>
      <c r="K209" s="254" t="s">
        <v>119</v>
      </c>
    </row>
    <row r="210" spans="1:14" s="3" customFormat="1" ht="11.25" customHeight="1" x14ac:dyDescent="0.2">
      <c r="C210" s="2"/>
      <c r="D210" s="2"/>
      <c r="E210" s="2"/>
      <c r="F210" s="2"/>
      <c r="G210" s="2"/>
      <c r="H210" s="2"/>
      <c r="I210" s="2"/>
      <c r="J210" s="124"/>
      <c r="K210" s="254"/>
    </row>
    <row r="211" spans="1:14" s="4" customFormat="1" ht="81.75" customHeight="1" x14ac:dyDescent="0.25">
      <c r="A211" s="696" t="s">
        <v>417</v>
      </c>
      <c r="B211" s="696"/>
      <c r="C211" s="696"/>
      <c r="D211" s="696"/>
      <c r="E211" s="696"/>
      <c r="F211" s="696"/>
      <c r="G211" s="696"/>
      <c r="H211" s="696"/>
      <c r="I211" s="696"/>
      <c r="J211" s="696"/>
      <c r="K211" s="696"/>
    </row>
    <row r="212" spans="1:14" s="256" customFormat="1" ht="23.25" customHeight="1" x14ac:dyDescent="0.2">
      <c r="A212" s="697" t="s">
        <v>100</v>
      </c>
      <c r="B212" s="697"/>
      <c r="C212" s="697"/>
      <c r="D212" s="697"/>
      <c r="E212" s="697"/>
      <c r="F212" s="697"/>
      <c r="G212" s="697"/>
      <c r="H212" s="697"/>
      <c r="I212" s="153" t="s">
        <v>465</v>
      </c>
      <c r="J212" s="257">
        <v>25</v>
      </c>
      <c r="K212" s="255" t="s">
        <v>117</v>
      </c>
    </row>
    <row r="213" spans="1:14" s="8" customFormat="1" ht="11.25" customHeight="1" x14ac:dyDescent="0.2">
      <c r="A213" s="7"/>
      <c r="B213" s="698" t="s">
        <v>11</v>
      </c>
      <c r="C213" s="698"/>
      <c r="D213" s="698"/>
      <c r="E213" s="698"/>
      <c r="F213" s="698"/>
      <c r="G213" s="698"/>
      <c r="H213" s="698"/>
      <c r="J213" s="125"/>
    </row>
    <row r="214" spans="1:14" s="8" customFormat="1" ht="11.25" customHeight="1" x14ac:dyDescent="0.2">
      <c r="A214" s="7"/>
      <c r="B214" s="107"/>
      <c r="C214" s="107"/>
      <c r="D214" s="107"/>
      <c r="E214" s="107"/>
      <c r="F214" s="107"/>
      <c r="G214" s="107"/>
      <c r="H214" s="107"/>
      <c r="J214" s="125"/>
    </row>
    <row r="215" spans="1:14" ht="22.5" customHeight="1" x14ac:dyDescent="0.25">
      <c r="A215" s="714" t="s">
        <v>549</v>
      </c>
      <c r="B215" s="714"/>
      <c r="C215" s="714"/>
      <c r="D215" s="714"/>
      <c r="E215" s="714"/>
      <c r="F215" s="714"/>
      <c r="G215" s="714"/>
      <c r="H215" s="714"/>
      <c r="I215" s="714"/>
      <c r="J215" s="714"/>
      <c r="K215" s="714"/>
    </row>
    <row r="216" spans="1:14" s="10" customFormat="1" ht="30" customHeight="1" x14ac:dyDescent="0.2">
      <c r="A216" s="715" t="s">
        <v>116</v>
      </c>
      <c r="B216" s="716"/>
      <c r="C216" s="717"/>
      <c r="D216" s="715" t="s">
        <v>156</v>
      </c>
      <c r="E216" s="716"/>
      <c r="F216" s="716"/>
      <c r="G216" s="717"/>
      <c r="H216" s="715" t="s">
        <v>115</v>
      </c>
      <c r="I216" s="716"/>
      <c r="J216" s="716"/>
      <c r="K216" s="717"/>
      <c r="N216" s="10" t="s">
        <v>157</v>
      </c>
    </row>
    <row r="217" spans="1:14" s="32" customFormat="1" ht="12.75" customHeight="1" x14ac:dyDescent="0.2">
      <c r="A217" s="721">
        <v>1</v>
      </c>
      <c r="B217" s="722"/>
      <c r="C217" s="723"/>
      <c r="D217" s="721">
        <v>2</v>
      </c>
      <c r="E217" s="722"/>
      <c r="F217" s="722"/>
      <c r="G217" s="723"/>
      <c r="H217" s="721">
        <v>3</v>
      </c>
      <c r="I217" s="722"/>
      <c r="J217" s="722"/>
      <c r="K217" s="723"/>
    </row>
    <row r="218" spans="1:14" s="9" customFormat="1" ht="12.75" customHeight="1" x14ac:dyDescent="0.2">
      <c r="A218" s="114" t="s">
        <v>341</v>
      </c>
      <c r="B218" s="106"/>
      <c r="C218" s="106"/>
      <c r="D218" s="708">
        <f>SUM(D219:G226)</f>
        <v>0</v>
      </c>
      <c r="E218" s="709"/>
      <c r="F218" s="709"/>
      <c r="G218" s="710"/>
      <c r="H218" s="708">
        <v>0</v>
      </c>
      <c r="I218" s="709"/>
      <c r="J218" s="709"/>
      <c r="K218" s="710"/>
    </row>
    <row r="219" spans="1:14" s="9" customFormat="1" ht="12.75" customHeight="1" x14ac:dyDescent="0.2">
      <c r="A219" s="705" t="s">
        <v>113</v>
      </c>
      <c r="B219" s="706"/>
      <c r="C219" s="707"/>
      <c r="D219" s="708">
        <v>0</v>
      </c>
      <c r="E219" s="709"/>
      <c r="F219" s="709"/>
      <c r="G219" s="710"/>
      <c r="H219" s="708">
        <v>0</v>
      </c>
      <c r="I219" s="709"/>
      <c r="J219" s="709"/>
      <c r="K219" s="710"/>
    </row>
    <row r="220" spans="1:14" s="9" customFormat="1" ht="12.75" customHeight="1" x14ac:dyDescent="0.2">
      <c r="A220" s="705" t="s">
        <v>112</v>
      </c>
      <c r="B220" s="706"/>
      <c r="C220" s="707"/>
      <c r="D220" s="708">
        <v>0</v>
      </c>
      <c r="E220" s="709"/>
      <c r="F220" s="709"/>
      <c r="G220" s="710"/>
      <c r="H220" s="708">
        <v>0</v>
      </c>
      <c r="I220" s="709"/>
      <c r="J220" s="709"/>
      <c r="K220" s="710"/>
    </row>
    <row r="221" spans="1:14" s="9" customFormat="1" ht="12.75" customHeight="1" x14ac:dyDescent="0.2">
      <c r="A221" s="705" t="s">
        <v>111</v>
      </c>
      <c r="B221" s="706"/>
      <c r="C221" s="707"/>
      <c r="D221" s="708">
        <v>0</v>
      </c>
      <c r="E221" s="709"/>
      <c r="F221" s="709"/>
      <c r="G221" s="710"/>
      <c r="H221" s="708">
        <v>0</v>
      </c>
      <c r="I221" s="709"/>
      <c r="J221" s="709"/>
      <c r="K221" s="710"/>
    </row>
    <row r="222" spans="1:14" s="9" customFormat="1" ht="12.75" customHeight="1" x14ac:dyDescent="0.2">
      <c r="A222" s="705" t="s">
        <v>110</v>
      </c>
      <c r="B222" s="706"/>
      <c r="C222" s="707"/>
      <c r="D222" s="708">
        <v>0</v>
      </c>
      <c r="E222" s="709"/>
      <c r="F222" s="709"/>
      <c r="G222" s="710"/>
      <c r="H222" s="708">
        <v>0</v>
      </c>
      <c r="I222" s="709"/>
      <c r="J222" s="709"/>
      <c r="K222" s="710"/>
    </row>
    <row r="223" spans="1:14" s="9" customFormat="1" ht="12.75" customHeight="1" x14ac:dyDescent="0.2">
      <c r="A223" s="705" t="s">
        <v>109</v>
      </c>
      <c r="B223" s="706"/>
      <c r="C223" s="707"/>
      <c r="D223" s="708">
        <v>0</v>
      </c>
      <c r="E223" s="709"/>
      <c r="F223" s="709"/>
      <c r="G223" s="710"/>
      <c r="H223" s="708">
        <v>0</v>
      </c>
      <c r="I223" s="709"/>
      <c r="J223" s="709"/>
      <c r="K223" s="710"/>
    </row>
    <row r="224" spans="1:14" s="9" customFormat="1" ht="12.75" customHeight="1" x14ac:dyDescent="0.2">
      <c r="A224" s="705" t="s">
        <v>108</v>
      </c>
      <c r="B224" s="706"/>
      <c r="C224" s="707"/>
      <c r="D224" s="708">
        <v>0</v>
      </c>
      <c r="E224" s="709"/>
      <c r="F224" s="709"/>
      <c r="G224" s="710"/>
      <c r="H224" s="708">
        <v>0</v>
      </c>
      <c r="I224" s="709"/>
      <c r="J224" s="709"/>
      <c r="K224" s="710"/>
    </row>
    <row r="225" spans="1:14" s="9" customFormat="1" ht="12.75" customHeight="1" x14ac:dyDescent="0.2">
      <c r="A225" s="705" t="s">
        <v>107</v>
      </c>
      <c r="B225" s="706"/>
      <c r="C225" s="707"/>
      <c r="D225" s="708">
        <v>0</v>
      </c>
      <c r="E225" s="709"/>
      <c r="F225" s="709"/>
      <c r="G225" s="710"/>
      <c r="H225" s="708">
        <v>0</v>
      </c>
      <c r="I225" s="709"/>
      <c r="J225" s="709"/>
      <c r="K225" s="710"/>
    </row>
    <row r="226" spans="1:14" s="9" customFormat="1" ht="12.75" customHeight="1" x14ac:dyDescent="0.2">
      <c r="A226" s="705" t="s">
        <v>106</v>
      </c>
      <c r="B226" s="706"/>
      <c r="C226" s="707"/>
      <c r="D226" s="708">
        <v>0</v>
      </c>
      <c r="E226" s="709"/>
      <c r="F226" s="709"/>
      <c r="G226" s="710"/>
      <c r="H226" s="708">
        <v>0</v>
      </c>
      <c r="I226" s="709"/>
      <c r="J226" s="709"/>
      <c r="K226" s="710"/>
    </row>
    <row r="227" spans="1:14" s="9" customFormat="1" ht="12.75" customHeight="1" x14ac:dyDescent="0.2">
      <c r="A227" s="705" t="s">
        <v>105</v>
      </c>
      <c r="B227" s="706"/>
      <c r="C227" s="707"/>
      <c r="D227" s="711">
        <f>SUM('Прил.4_ф-6_ФАКТ налич.возм'!F322)*1000</f>
        <v>1450.2</v>
      </c>
      <c r="E227" s="712"/>
      <c r="F227" s="712"/>
      <c r="G227" s="713"/>
      <c r="H227" s="708">
        <f>SUM('Прил.4_ф-6_ФАКТ налич.возм'!G322)*1000</f>
        <v>1482.1030000000001</v>
      </c>
      <c r="I227" s="709"/>
      <c r="J227" s="709"/>
      <c r="K227" s="710"/>
    </row>
    <row r="228" spans="1:14" s="9" customFormat="1" ht="12.75" customHeight="1" x14ac:dyDescent="0.2">
      <c r="A228" s="699" t="s">
        <v>88</v>
      </c>
      <c r="B228" s="700"/>
      <c r="C228" s="701"/>
      <c r="D228" s="702">
        <f>D227+D218</f>
        <v>1450.2</v>
      </c>
      <c r="E228" s="703"/>
      <c r="F228" s="703"/>
      <c r="G228" s="704"/>
      <c r="H228" s="634">
        <f>H227+H218</f>
        <v>1482.1030000000001</v>
      </c>
      <c r="I228" s="635"/>
      <c r="J228" s="635"/>
      <c r="K228" s="636"/>
    </row>
    <row r="229" spans="1:14" s="9" customFormat="1" ht="12.75" customHeight="1" x14ac:dyDescent="0.2">
      <c r="A229" s="133"/>
      <c r="B229" s="133"/>
      <c r="C229" s="133"/>
      <c r="D229" s="134"/>
      <c r="E229" s="134"/>
      <c r="F229" s="134"/>
      <c r="G229" s="134"/>
      <c r="H229" s="134"/>
      <c r="I229" s="134"/>
      <c r="J229" s="134"/>
      <c r="K229" s="134"/>
    </row>
    <row r="230" spans="1:14" ht="11.25" customHeight="1" x14ac:dyDescent="0.25">
      <c r="C230" s="5"/>
      <c r="D230" s="5"/>
      <c r="E230" s="5"/>
      <c r="F230" s="5"/>
      <c r="G230" s="5"/>
      <c r="H230" s="5"/>
      <c r="I230" s="5"/>
      <c r="J230" s="123"/>
      <c r="K230" s="252" t="s">
        <v>120</v>
      </c>
    </row>
    <row r="231" spans="1:14" s="3" customFormat="1" ht="11.25" customHeight="1" x14ac:dyDescent="0.2">
      <c r="C231" s="2"/>
      <c r="D231" s="2"/>
      <c r="E231" s="2"/>
      <c r="F231" s="2"/>
      <c r="G231" s="2"/>
      <c r="H231" s="2"/>
      <c r="I231" s="2"/>
      <c r="J231" s="124"/>
      <c r="K231" s="253" t="s">
        <v>409</v>
      </c>
    </row>
    <row r="232" spans="1:14" s="3" customFormat="1" ht="11.25" customHeight="1" x14ac:dyDescent="0.2">
      <c r="C232" s="2"/>
      <c r="D232" s="2"/>
      <c r="E232" s="2"/>
      <c r="F232" s="2"/>
      <c r="G232" s="2"/>
      <c r="H232" s="2"/>
      <c r="I232" s="2"/>
      <c r="J232" s="124"/>
      <c r="K232" s="254" t="s">
        <v>119</v>
      </c>
    </row>
    <row r="233" spans="1:14" s="3" customFormat="1" ht="11.25" customHeight="1" x14ac:dyDescent="0.2">
      <c r="C233" s="2"/>
      <c r="D233" s="2"/>
      <c r="E233" s="2"/>
      <c r="F233" s="2"/>
      <c r="G233" s="2"/>
      <c r="H233" s="2"/>
      <c r="I233" s="2"/>
      <c r="J233" s="124"/>
      <c r="K233" s="254"/>
    </row>
    <row r="234" spans="1:14" s="4" customFormat="1" ht="81.75" customHeight="1" x14ac:dyDescent="0.25">
      <c r="A234" s="696" t="s">
        <v>417</v>
      </c>
      <c r="B234" s="696"/>
      <c r="C234" s="696"/>
      <c r="D234" s="696"/>
      <c r="E234" s="696"/>
      <c r="F234" s="696"/>
      <c r="G234" s="696"/>
      <c r="H234" s="696"/>
      <c r="I234" s="696"/>
      <c r="J234" s="696"/>
      <c r="K234" s="696"/>
    </row>
    <row r="235" spans="1:14" s="256" customFormat="1" ht="23.25" customHeight="1" x14ac:dyDescent="0.2">
      <c r="A235" s="697" t="s">
        <v>100</v>
      </c>
      <c r="B235" s="697"/>
      <c r="C235" s="697"/>
      <c r="D235" s="697"/>
      <c r="E235" s="697"/>
      <c r="F235" s="697"/>
      <c r="G235" s="697"/>
      <c r="H235" s="697"/>
      <c r="I235" s="153" t="s">
        <v>465</v>
      </c>
      <c r="J235" s="257">
        <v>25</v>
      </c>
      <c r="K235" s="255" t="s">
        <v>117</v>
      </c>
    </row>
    <row r="236" spans="1:14" s="8" customFormat="1" ht="11.25" customHeight="1" x14ac:dyDescent="0.2">
      <c r="A236" s="7"/>
      <c r="B236" s="698" t="s">
        <v>11</v>
      </c>
      <c r="C236" s="698"/>
      <c r="D236" s="698"/>
      <c r="E236" s="698"/>
      <c r="F236" s="698"/>
      <c r="G236" s="698"/>
      <c r="H236" s="698"/>
      <c r="J236" s="125"/>
    </row>
    <row r="237" spans="1:14" s="8" customFormat="1" ht="11.25" customHeight="1" x14ac:dyDescent="0.2">
      <c r="A237" s="7"/>
      <c r="B237" s="110"/>
      <c r="C237" s="110"/>
      <c r="D237" s="110"/>
      <c r="E237" s="110"/>
      <c r="F237" s="110"/>
      <c r="G237" s="110"/>
      <c r="H237" s="110"/>
      <c r="J237" s="125"/>
    </row>
    <row r="238" spans="1:14" ht="22.5" customHeight="1" x14ac:dyDescent="0.25">
      <c r="A238" s="714" t="s">
        <v>550</v>
      </c>
      <c r="B238" s="714"/>
      <c r="C238" s="714"/>
      <c r="D238" s="714"/>
      <c r="E238" s="714"/>
      <c r="F238" s="714"/>
      <c r="G238" s="714"/>
      <c r="H238" s="714"/>
      <c r="I238" s="714"/>
      <c r="J238" s="714"/>
      <c r="K238" s="714"/>
    </row>
    <row r="239" spans="1:14" s="10" customFormat="1" ht="30" customHeight="1" x14ac:dyDescent="0.2">
      <c r="A239" s="715" t="s">
        <v>116</v>
      </c>
      <c r="B239" s="716"/>
      <c r="C239" s="717"/>
      <c r="D239" s="715" t="s">
        <v>156</v>
      </c>
      <c r="E239" s="716"/>
      <c r="F239" s="716"/>
      <c r="G239" s="717"/>
      <c r="H239" s="715" t="s">
        <v>115</v>
      </c>
      <c r="I239" s="716"/>
      <c r="J239" s="716"/>
      <c r="K239" s="717"/>
      <c r="N239" s="10" t="s">
        <v>157</v>
      </c>
    </row>
    <row r="240" spans="1:14" s="32" customFormat="1" ht="12.75" customHeight="1" x14ac:dyDescent="0.2">
      <c r="A240" s="721">
        <v>1</v>
      </c>
      <c r="B240" s="722"/>
      <c r="C240" s="723"/>
      <c r="D240" s="721">
        <v>2</v>
      </c>
      <c r="E240" s="722"/>
      <c r="F240" s="722"/>
      <c r="G240" s="723"/>
      <c r="H240" s="721">
        <v>3</v>
      </c>
      <c r="I240" s="722"/>
      <c r="J240" s="722"/>
      <c r="K240" s="723"/>
    </row>
    <row r="241" spans="1:11" s="9" customFormat="1" ht="12.75" customHeight="1" x14ac:dyDescent="0.2">
      <c r="A241" s="114" t="s">
        <v>341</v>
      </c>
      <c r="B241" s="109"/>
      <c r="C241" s="109"/>
      <c r="D241" s="708">
        <f>SUM(D242:G249)</f>
        <v>0</v>
      </c>
      <c r="E241" s="709"/>
      <c r="F241" s="709"/>
      <c r="G241" s="710"/>
      <c r="H241" s="708">
        <v>0</v>
      </c>
      <c r="I241" s="709"/>
      <c r="J241" s="709"/>
      <c r="K241" s="710"/>
    </row>
    <row r="242" spans="1:11" s="9" customFormat="1" ht="12.75" customHeight="1" x14ac:dyDescent="0.2">
      <c r="A242" s="705" t="s">
        <v>113</v>
      </c>
      <c r="B242" s="706"/>
      <c r="C242" s="707"/>
      <c r="D242" s="708">
        <v>0</v>
      </c>
      <c r="E242" s="709"/>
      <c r="F242" s="709"/>
      <c r="G242" s="710"/>
      <c r="H242" s="708">
        <v>0</v>
      </c>
      <c r="I242" s="709"/>
      <c r="J242" s="709"/>
      <c r="K242" s="710"/>
    </row>
    <row r="243" spans="1:11" s="9" customFormat="1" ht="12.75" customHeight="1" x14ac:dyDescent="0.2">
      <c r="A243" s="705" t="s">
        <v>112</v>
      </c>
      <c r="B243" s="706"/>
      <c r="C243" s="707"/>
      <c r="D243" s="708">
        <v>0</v>
      </c>
      <c r="E243" s="709"/>
      <c r="F243" s="709"/>
      <c r="G243" s="710"/>
      <c r="H243" s="708">
        <v>0</v>
      </c>
      <c r="I243" s="709"/>
      <c r="J243" s="709"/>
      <c r="K243" s="710"/>
    </row>
    <row r="244" spans="1:11" s="9" customFormat="1" ht="12.75" customHeight="1" x14ac:dyDescent="0.2">
      <c r="A244" s="705" t="s">
        <v>111</v>
      </c>
      <c r="B244" s="706"/>
      <c r="C244" s="707"/>
      <c r="D244" s="708">
        <v>0</v>
      </c>
      <c r="E244" s="709"/>
      <c r="F244" s="709"/>
      <c r="G244" s="710"/>
      <c r="H244" s="708">
        <v>0</v>
      </c>
      <c r="I244" s="709"/>
      <c r="J244" s="709"/>
      <c r="K244" s="710"/>
    </row>
    <row r="245" spans="1:11" s="9" customFormat="1" ht="12.75" customHeight="1" x14ac:dyDescent="0.2">
      <c r="A245" s="705" t="s">
        <v>110</v>
      </c>
      <c r="B245" s="706"/>
      <c r="C245" s="707"/>
      <c r="D245" s="708">
        <v>0</v>
      </c>
      <c r="E245" s="709"/>
      <c r="F245" s="709"/>
      <c r="G245" s="710"/>
      <c r="H245" s="708">
        <v>0</v>
      </c>
      <c r="I245" s="709"/>
      <c r="J245" s="709"/>
      <c r="K245" s="710"/>
    </row>
    <row r="246" spans="1:11" s="9" customFormat="1" ht="12.75" customHeight="1" x14ac:dyDescent="0.2">
      <c r="A246" s="705" t="s">
        <v>109</v>
      </c>
      <c r="B246" s="706"/>
      <c r="C246" s="707"/>
      <c r="D246" s="708">
        <v>0</v>
      </c>
      <c r="E246" s="709"/>
      <c r="F246" s="709"/>
      <c r="G246" s="710"/>
      <c r="H246" s="708">
        <v>0</v>
      </c>
      <c r="I246" s="709"/>
      <c r="J246" s="709"/>
      <c r="K246" s="710"/>
    </row>
    <row r="247" spans="1:11" s="9" customFormat="1" ht="12.75" customHeight="1" x14ac:dyDescent="0.2">
      <c r="A247" s="705" t="s">
        <v>108</v>
      </c>
      <c r="B247" s="706"/>
      <c r="C247" s="707"/>
      <c r="D247" s="708">
        <v>0</v>
      </c>
      <c r="E247" s="709"/>
      <c r="F247" s="709"/>
      <c r="G247" s="710"/>
      <c r="H247" s="708">
        <v>0</v>
      </c>
      <c r="I247" s="709"/>
      <c r="J247" s="709"/>
      <c r="K247" s="710"/>
    </row>
    <row r="248" spans="1:11" s="9" customFormat="1" ht="12.75" customHeight="1" x14ac:dyDescent="0.2">
      <c r="A248" s="705" t="s">
        <v>107</v>
      </c>
      <c r="B248" s="706"/>
      <c r="C248" s="707"/>
      <c r="D248" s="708">
        <v>0</v>
      </c>
      <c r="E248" s="709"/>
      <c r="F248" s="709"/>
      <c r="G248" s="710"/>
      <c r="H248" s="708">
        <v>0</v>
      </c>
      <c r="I248" s="709"/>
      <c r="J248" s="709"/>
      <c r="K248" s="710"/>
    </row>
    <row r="249" spans="1:11" s="9" customFormat="1" ht="12.75" customHeight="1" x14ac:dyDescent="0.2">
      <c r="A249" s="705" t="s">
        <v>106</v>
      </c>
      <c r="B249" s="706"/>
      <c r="C249" s="707"/>
      <c r="D249" s="708">
        <v>0</v>
      </c>
      <c r="E249" s="709"/>
      <c r="F249" s="709"/>
      <c r="G249" s="710"/>
      <c r="H249" s="708">
        <v>0</v>
      </c>
      <c r="I249" s="709"/>
      <c r="J249" s="709"/>
      <c r="K249" s="710"/>
    </row>
    <row r="250" spans="1:11" s="9" customFormat="1" ht="12.75" customHeight="1" x14ac:dyDescent="0.2">
      <c r="A250" s="705" t="s">
        <v>105</v>
      </c>
      <c r="B250" s="706"/>
      <c r="C250" s="707"/>
      <c r="D250" s="711">
        <f>SUM('Прил.4_ф-6_ФАКТ налич.возм'!F355)*1000</f>
        <v>1446.1999999999998</v>
      </c>
      <c r="E250" s="712"/>
      <c r="F250" s="712"/>
      <c r="G250" s="713"/>
      <c r="H250" s="708">
        <f>SUM('Прил.4_ф-6_ФАКТ налич.возм'!G355)*1000</f>
        <v>1389.2939999999999</v>
      </c>
      <c r="I250" s="709"/>
      <c r="J250" s="709"/>
      <c r="K250" s="710"/>
    </row>
    <row r="251" spans="1:11" s="9" customFormat="1" ht="12.75" customHeight="1" x14ac:dyDescent="0.2">
      <c r="A251" s="699" t="s">
        <v>88</v>
      </c>
      <c r="B251" s="700"/>
      <c r="C251" s="701"/>
      <c r="D251" s="702">
        <f>D250+D241</f>
        <v>1446.1999999999998</v>
      </c>
      <c r="E251" s="703"/>
      <c r="F251" s="703"/>
      <c r="G251" s="704"/>
      <c r="H251" s="634">
        <f>H250+H241</f>
        <v>1389.2939999999999</v>
      </c>
      <c r="I251" s="635"/>
      <c r="J251" s="635"/>
      <c r="K251" s="636"/>
    </row>
    <row r="252" spans="1:11" s="9" customFormat="1" ht="12.75" customHeight="1" x14ac:dyDescent="0.2">
      <c r="A252" s="133"/>
      <c r="B252" s="133"/>
      <c r="C252" s="133"/>
      <c r="D252" s="134"/>
      <c r="E252" s="134"/>
      <c r="F252" s="134"/>
      <c r="G252" s="134"/>
      <c r="H252" s="134"/>
      <c r="I252" s="134"/>
      <c r="J252" s="134"/>
      <c r="K252" s="134"/>
    </row>
    <row r="253" spans="1:11" ht="11.25" customHeight="1" x14ac:dyDescent="0.25">
      <c r="C253" s="5"/>
      <c r="D253" s="5"/>
      <c r="E253" s="5"/>
      <c r="F253" s="5"/>
      <c r="G253" s="5"/>
      <c r="H253" s="5"/>
      <c r="I253" s="5"/>
      <c r="J253" s="123"/>
      <c r="K253" s="252" t="s">
        <v>120</v>
      </c>
    </row>
    <row r="254" spans="1:11" s="3" customFormat="1" ht="11.25" customHeight="1" x14ac:dyDescent="0.2">
      <c r="C254" s="2"/>
      <c r="D254" s="2"/>
      <c r="E254" s="2"/>
      <c r="F254" s="2"/>
      <c r="G254" s="2"/>
      <c r="H254" s="2"/>
      <c r="I254" s="2"/>
      <c r="J254" s="124"/>
      <c r="K254" s="253" t="s">
        <v>409</v>
      </c>
    </row>
    <row r="255" spans="1:11" s="3" customFormat="1" ht="11.25" customHeight="1" x14ac:dyDescent="0.2">
      <c r="C255" s="2"/>
      <c r="D255" s="2"/>
      <c r="E255" s="2"/>
      <c r="F255" s="2"/>
      <c r="G255" s="2"/>
      <c r="H255" s="2"/>
      <c r="I255" s="2"/>
      <c r="J255" s="124"/>
      <c r="K255" s="254" t="s">
        <v>119</v>
      </c>
    </row>
    <row r="256" spans="1:11" s="3" customFormat="1" ht="11.25" customHeight="1" x14ac:dyDescent="0.2">
      <c r="C256" s="2"/>
      <c r="D256" s="2"/>
      <c r="E256" s="2"/>
      <c r="F256" s="2"/>
      <c r="G256" s="2"/>
      <c r="H256" s="2"/>
      <c r="I256" s="2"/>
      <c r="J256" s="124"/>
      <c r="K256" s="254"/>
    </row>
    <row r="257" spans="1:14" s="4" customFormat="1" ht="81.75" customHeight="1" x14ac:dyDescent="0.25">
      <c r="A257" s="696" t="s">
        <v>417</v>
      </c>
      <c r="B257" s="696"/>
      <c r="C257" s="696"/>
      <c r="D257" s="696"/>
      <c r="E257" s="696"/>
      <c r="F257" s="696"/>
      <c r="G257" s="696"/>
      <c r="H257" s="696"/>
      <c r="I257" s="696"/>
      <c r="J257" s="696"/>
      <c r="K257" s="696"/>
    </row>
    <row r="258" spans="1:14" s="256" customFormat="1" ht="23.25" customHeight="1" x14ac:dyDescent="0.2">
      <c r="A258" s="697" t="s">
        <v>100</v>
      </c>
      <c r="B258" s="697"/>
      <c r="C258" s="697"/>
      <c r="D258" s="697"/>
      <c r="E258" s="697"/>
      <c r="F258" s="697"/>
      <c r="G258" s="697"/>
      <c r="H258" s="697"/>
      <c r="I258" s="153" t="s">
        <v>465</v>
      </c>
      <c r="J258" s="257">
        <v>25</v>
      </c>
      <c r="K258" s="255" t="s">
        <v>117</v>
      </c>
    </row>
    <row r="259" spans="1:14" s="8" customFormat="1" ht="11.25" customHeight="1" x14ac:dyDescent="0.2">
      <c r="A259" s="7"/>
      <c r="B259" s="698" t="s">
        <v>11</v>
      </c>
      <c r="C259" s="698"/>
      <c r="D259" s="698"/>
      <c r="E259" s="698"/>
      <c r="F259" s="698"/>
      <c r="G259" s="698"/>
      <c r="H259" s="698"/>
      <c r="J259" s="125"/>
    </row>
    <row r="260" spans="1:14" s="8" customFormat="1" ht="11.25" customHeight="1" x14ac:dyDescent="0.2">
      <c r="A260" s="7"/>
      <c r="B260" s="113"/>
      <c r="C260" s="113"/>
      <c r="D260" s="113"/>
      <c r="E260" s="113"/>
      <c r="F260" s="113"/>
      <c r="G260" s="113"/>
      <c r="H260" s="113"/>
      <c r="J260" s="125"/>
    </row>
    <row r="261" spans="1:14" ht="22.5" customHeight="1" x14ac:dyDescent="0.25">
      <c r="A261" s="714" t="s">
        <v>551</v>
      </c>
      <c r="B261" s="714"/>
      <c r="C261" s="714"/>
      <c r="D261" s="714"/>
      <c r="E261" s="714"/>
      <c r="F261" s="714"/>
      <c r="G261" s="714"/>
      <c r="H261" s="714"/>
      <c r="I261" s="714"/>
      <c r="J261" s="714"/>
      <c r="K261" s="714"/>
    </row>
    <row r="262" spans="1:14" s="10" customFormat="1" ht="30" customHeight="1" x14ac:dyDescent="0.2">
      <c r="A262" s="715" t="s">
        <v>116</v>
      </c>
      <c r="B262" s="716"/>
      <c r="C262" s="717"/>
      <c r="D262" s="715" t="s">
        <v>156</v>
      </c>
      <c r="E262" s="716"/>
      <c r="F262" s="716"/>
      <c r="G262" s="717"/>
      <c r="H262" s="715" t="s">
        <v>115</v>
      </c>
      <c r="I262" s="716"/>
      <c r="J262" s="716"/>
      <c r="K262" s="717"/>
      <c r="N262" s="10" t="s">
        <v>157</v>
      </c>
    </row>
    <row r="263" spans="1:14" s="32" customFormat="1" ht="12.75" customHeight="1" x14ac:dyDescent="0.2">
      <c r="A263" s="721">
        <v>1</v>
      </c>
      <c r="B263" s="722"/>
      <c r="C263" s="723"/>
      <c r="D263" s="721">
        <v>2</v>
      </c>
      <c r="E263" s="722"/>
      <c r="F263" s="722"/>
      <c r="G263" s="723"/>
      <c r="H263" s="721">
        <v>3</v>
      </c>
      <c r="I263" s="722"/>
      <c r="J263" s="722"/>
      <c r="K263" s="723"/>
    </row>
    <row r="264" spans="1:14" s="9" customFormat="1" ht="12.75" customHeight="1" x14ac:dyDescent="0.2">
      <c r="A264" s="114" t="s">
        <v>341</v>
      </c>
      <c r="B264" s="112"/>
      <c r="C264" s="112"/>
      <c r="D264" s="708">
        <f>SUM(D265:G272)</f>
        <v>0</v>
      </c>
      <c r="E264" s="709"/>
      <c r="F264" s="709"/>
      <c r="G264" s="710"/>
      <c r="H264" s="708">
        <v>0</v>
      </c>
      <c r="I264" s="709"/>
      <c r="J264" s="709"/>
      <c r="K264" s="710"/>
    </row>
    <row r="265" spans="1:14" s="9" customFormat="1" ht="12.75" customHeight="1" x14ac:dyDescent="0.2">
      <c r="A265" s="705" t="s">
        <v>113</v>
      </c>
      <c r="B265" s="706"/>
      <c r="C265" s="707"/>
      <c r="D265" s="708">
        <v>0</v>
      </c>
      <c r="E265" s="709"/>
      <c r="F265" s="709"/>
      <c r="G265" s="710"/>
      <c r="H265" s="708">
        <v>0</v>
      </c>
      <c r="I265" s="709"/>
      <c r="J265" s="709"/>
      <c r="K265" s="710"/>
    </row>
    <row r="266" spans="1:14" s="9" customFormat="1" ht="12.75" customHeight="1" x14ac:dyDescent="0.2">
      <c r="A266" s="705" t="s">
        <v>112</v>
      </c>
      <c r="B266" s="706"/>
      <c r="C266" s="707"/>
      <c r="D266" s="708">
        <v>0</v>
      </c>
      <c r="E266" s="709"/>
      <c r="F266" s="709"/>
      <c r="G266" s="710"/>
      <c r="H266" s="708">
        <v>0</v>
      </c>
      <c r="I266" s="709"/>
      <c r="J266" s="709"/>
      <c r="K266" s="710"/>
    </row>
    <row r="267" spans="1:14" s="9" customFormat="1" ht="12.75" customHeight="1" x14ac:dyDescent="0.2">
      <c r="A267" s="705" t="s">
        <v>111</v>
      </c>
      <c r="B267" s="706"/>
      <c r="C267" s="707"/>
      <c r="D267" s="708">
        <v>0</v>
      </c>
      <c r="E267" s="709"/>
      <c r="F267" s="709"/>
      <c r="G267" s="710"/>
      <c r="H267" s="708">
        <v>0</v>
      </c>
      <c r="I267" s="709"/>
      <c r="J267" s="709"/>
      <c r="K267" s="710"/>
    </row>
    <row r="268" spans="1:14" s="9" customFormat="1" ht="12.75" customHeight="1" x14ac:dyDescent="0.2">
      <c r="A268" s="705" t="s">
        <v>110</v>
      </c>
      <c r="B268" s="706"/>
      <c r="C268" s="707"/>
      <c r="D268" s="708">
        <v>0</v>
      </c>
      <c r="E268" s="709"/>
      <c r="F268" s="709"/>
      <c r="G268" s="710"/>
      <c r="H268" s="708">
        <v>0</v>
      </c>
      <c r="I268" s="709"/>
      <c r="J268" s="709"/>
      <c r="K268" s="710"/>
    </row>
    <row r="269" spans="1:14" s="9" customFormat="1" ht="12.75" customHeight="1" x14ac:dyDescent="0.2">
      <c r="A269" s="705" t="s">
        <v>109</v>
      </c>
      <c r="B269" s="706"/>
      <c r="C269" s="707"/>
      <c r="D269" s="708">
        <v>0</v>
      </c>
      <c r="E269" s="709"/>
      <c r="F269" s="709"/>
      <c r="G269" s="710"/>
      <c r="H269" s="708">
        <v>0</v>
      </c>
      <c r="I269" s="709"/>
      <c r="J269" s="709"/>
      <c r="K269" s="710"/>
    </row>
    <row r="270" spans="1:14" s="9" customFormat="1" ht="12.75" customHeight="1" x14ac:dyDescent="0.2">
      <c r="A270" s="705" t="s">
        <v>108</v>
      </c>
      <c r="B270" s="706"/>
      <c r="C270" s="707"/>
      <c r="D270" s="708">
        <v>0</v>
      </c>
      <c r="E270" s="709"/>
      <c r="F270" s="709"/>
      <c r="G270" s="710"/>
      <c r="H270" s="708">
        <v>0</v>
      </c>
      <c r="I270" s="709"/>
      <c r="J270" s="709"/>
      <c r="K270" s="710"/>
    </row>
    <row r="271" spans="1:14" s="9" customFormat="1" ht="12.75" customHeight="1" x14ac:dyDescent="0.2">
      <c r="A271" s="705" t="s">
        <v>107</v>
      </c>
      <c r="B271" s="706"/>
      <c r="C271" s="707"/>
      <c r="D271" s="708">
        <v>0</v>
      </c>
      <c r="E271" s="709"/>
      <c r="F271" s="709"/>
      <c r="G271" s="710"/>
      <c r="H271" s="708">
        <v>0</v>
      </c>
      <c r="I271" s="709"/>
      <c r="J271" s="709"/>
      <c r="K271" s="710"/>
    </row>
    <row r="272" spans="1:14" s="9" customFormat="1" ht="12.75" customHeight="1" x14ac:dyDescent="0.2">
      <c r="A272" s="705" t="s">
        <v>106</v>
      </c>
      <c r="B272" s="706"/>
      <c r="C272" s="707"/>
      <c r="D272" s="708">
        <v>0</v>
      </c>
      <c r="E272" s="709"/>
      <c r="F272" s="709"/>
      <c r="G272" s="710"/>
      <c r="H272" s="708">
        <v>0</v>
      </c>
      <c r="I272" s="709"/>
      <c r="J272" s="709"/>
      <c r="K272" s="710"/>
    </row>
    <row r="273" spans="1:11" s="9" customFormat="1" ht="12.75" customHeight="1" x14ac:dyDescent="0.2">
      <c r="A273" s="705" t="s">
        <v>105</v>
      </c>
      <c r="B273" s="706"/>
      <c r="C273" s="707"/>
      <c r="D273" s="711">
        <f>SUM('Прил.4_ф-6_ФАКТ налич.возм'!F388)*1000</f>
        <v>1815.1999999999998</v>
      </c>
      <c r="E273" s="712"/>
      <c r="F273" s="712"/>
      <c r="G273" s="713"/>
      <c r="H273" s="708">
        <f>SUM('Прил.4_ф-6_ФАКТ налич.возм'!G388)*1000</f>
        <v>1684.9000000000003</v>
      </c>
      <c r="I273" s="709"/>
      <c r="J273" s="709"/>
      <c r="K273" s="710"/>
    </row>
    <row r="274" spans="1:11" s="9" customFormat="1" ht="12.75" customHeight="1" x14ac:dyDescent="0.2">
      <c r="A274" s="699" t="s">
        <v>88</v>
      </c>
      <c r="B274" s="700"/>
      <c r="C274" s="701"/>
      <c r="D274" s="702">
        <f>D273+D264</f>
        <v>1815.1999999999998</v>
      </c>
      <c r="E274" s="703"/>
      <c r="F274" s="703"/>
      <c r="G274" s="704"/>
      <c r="H274" s="634">
        <f>H273+H264</f>
        <v>1684.9000000000003</v>
      </c>
      <c r="I274" s="635"/>
      <c r="J274" s="635"/>
      <c r="K274" s="636"/>
    </row>
    <row r="276" spans="1:11" hidden="1" x14ac:dyDescent="0.25">
      <c r="D276" s="724">
        <f>D273+D250+D227+D204+D181+D158+D135+D112+D89+D66+D44+D21</f>
        <v>16326.189000000002</v>
      </c>
      <c r="E276" s="724"/>
      <c r="F276" s="724"/>
      <c r="G276" s="724"/>
      <c r="H276" s="724">
        <f>H273+H250+H227+H204+H181+H158+H135+H112+H89+H66+H44+H21</f>
        <v>15373.188000000002</v>
      </c>
      <c r="I276" s="724"/>
      <c r="J276" s="724"/>
      <c r="K276" s="724"/>
    </row>
    <row r="277" spans="1:11" hidden="1" x14ac:dyDescent="0.25">
      <c r="D277" s="724">
        <f>D274+D251+D228+D205+D182+D159+D136+D113+D90+D67+D45+D22</f>
        <v>16326.189000000002</v>
      </c>
      <c r="E277" s="724"/>
      <c r="F277" s="724"/>
      <c r="G277" s="724"/>
      <c r="H277" s="724">
        <f>H274+H251+H228+H205+H182+H159+H136+H113+H90+H67+H45+H22</f>
        <v>15373.188000000002</v>
      </c>
      <c r="I277" s="724"/>
      <c r="J277" s="724"/>
      <c r="K277" s="724"/>
    </row>
  </sheetData>
  <mergeCells count="508">
    <mergeCell ref="H276:K276"/>
    <mergeCell ref="D276:G276"/>
    <mergeCell ref="D277:G277"/>
    <mergeCell ref="H277:K277"/>
    <mergeCell ref="A274:C274"/>
    <mergeCell ref="D274:G274"/>
    <mergeCell ref="H274:K274"/>
    <mergeCell ref="A271:C271"/>
    <mergeCell ref="D271:G271"/>
    <mergeCell ref="H271:K271"/>
    <mergeCell ref="A272:C272"/>
    <mergeCell ref="D272:G272"/>
    <mergeCell ref="H272:K272"/>
    <mergeCell ref="A273:C273"/>
    <mergeCell ref="D273:G273"/>
    <mergeCell ref="H273:K273"/>
    <mergeCell ref="A268:C268"/>
    <mergeCell ref="D268:G268"/>
    <mergeCell ref="H268:K268"/>
    <mergeCell ref="A269:C269"/>
    <mergeCell ref="D269:G269"/>
    <mergeCell ref="H269:K269"/>
    <mergeCell ref="A270:C270"/>
    <mergeCell ref="D270:G270"/>
    <mergeCell ref="H270:K270"/>
    <mergeCell ref="D264:G264"/>
    <mergeCell ref="H264:K264"/>
    <mergeCell ref="A265:C265"/>
    <mergeCell ref="D265:G265"/>
    <mergeCell ref="H265:K265"/>
    <mergeCell ref="A266:C266"/>
    <mergeCell ref="D266:G266"/>
    <mergeCell ref="H266:K266"/>
    <mergeCell ref="A267:C267"/>
    <mergeCell ref="D267:G267"/>
    <mergeCell ref="H267:K267"/>
    <mergeCell ref="A257:K257"/>
    <mergeCell ref="A258:H258"/>
    <mergeCell ref="B259:H259"/>
    <mergeCell ref="A261:K261"/>
    <mergeCell ref="A262:C262"/>
    <mergeCell ref="D262:G262"/>
    <mergeCell ref="H262:K262"/>
    <mergeCell ref="A263:C263"/>
    <mergeCell ref="D263:G263"/>
    <mergeCell ref="H263:K263"/>
    <mergeCell ref="A251:C251"/>
    <mergeCell ref="D251:G251"/>
    <mergeCell ref="H251:K251"/>
    <mergeCell ref="A248:C248"/>
    <mergeCell ref="D248:G248"/>
    <mergeCell ref="H248:K248"/>
    <mergeCell ref="A249:C249"/>
    <mergeCell ref="D249:G249"/>
    <mergeCell ref="H249:K249"/>
    <mergeCell ref="A250:C250"/>
    <mergeCell ref="D250:G250"/>
    <mergeCell ref="H250:K250"/>
    <mergeCell ref="A245:C245"/>
    <mergeCell ref="D245:G245"/>
    <mergeCell ref="H245:K245"/>
    <mergeCell ref="A246:C246"/>
    <mergeCell ref="D246:G246"/>
    <mergeCell ref="H246:K246"/>
    <mergeCell ref="A247:C247"/>
    <mergeCell ref="D247:G247"/>
    <mergeCell ref="H247:K247"/>
    <mergeCell ref="D241:G241"/>
    <mergeCell ref="H241:K241"/>
    <mergeCell ref="A242:C242"/>
    <mergeCell ref="D242:G242"/>
    <mergeCell ref="H242:K242"/>
    <mergeCell ref="A243:C243"/>
    <mergeCell ref="D243:G243"/>
    <mergeCell ref="H243:K243"/>
    <mergeCell ref="A244:C244"/>
    <mergeCell ref="D244:G244"/>
    <mergeCell ref="H244:K244"/>
    <mergeCell ref="A234:K234"/>
    <mergeCell ref="A235:H235"/>
    <mergeCell ref="B236:H236"/>
    <mergeCell ref="A238:K238"/>
    <mergeCell ref="A239:C239"/>
    <mergeCell ref="D239:G239"/>
    <mergeCell ref="H239:K239"/>
    <mergeCell ref="A240:C240"/>
    <mergeCell ref="D240:G240"/>
    <mergeCell ref="H240:K240"/>
    <mergeCell ref="A228:C228"/>
    <mergeCell ref="D228:G228"/>
    <mergeCell ref="H228:K228"/>
    <mergeCell ref="A225:C225"/>
    <mergeCell ref="D225:G225"/>
    <mergeCell ref="H225:K225"/>
    <mergeCell ref="A226:C226"/>
    <mergeCell ref="D226:G226"/>
    <mergeCell ref="H226:K226"/>
    <mergeCell ref="A227:C227"/>
    <mergeCell ref="D227:G227"/>
    <mergeCell ref="H227:K227"/>
    <mergeCell ref="A222:C222"/>
    <mergeCell ref="D222:G222"/>
    <mergeCell ref="H222:K222"/>
    <mergeCell ref="A223:C223"/>
    <mergeCell ref="D223:G223"/>
    <mergeCell ref="H223:K223"/>
    <mergeCell ref="A224:C224"/>
    <mergeCell ref="D224:G224"/>
    <mergeCell ref="H224:K224"/>
    <mergeCell ref="A219:C219"/>
    <mergeCell ref="D219:G219"/>
    <mergeCell ref="H219:K219"/>
    <mergeCell ref="A220:C220"/>
    <mergeCell ref="D220:G220"/>
    <mergeCell ref="H220:K220"/>
    <mergeCell ref="A221:C221"/>
    <mergeCell ref="D221:G221"/>
    <mergeCell ref="H221:K221"/>
    <mergeCell ref="A215:K215"/>
    <mergeCell ref="A216:C216"/>
    <mergeCell ref="D216:G216"/>
    <mergeCell ref="H216:K216"/>
    <mergeCell ref="A217:C217"/>
    <mergeCell ref="D217:G217"/>
    <mergeCell ref="H217:K217"/>
    <mergeCell ref="D218:G218"/>
    <mergeCell ref="H218:K218"/>
    <mergeCell ref="A179:C179"/>
    <mergeCell ref="D179:G179"/>
    <mergeCell ref="H179:K179"/>
    <mergeCell ref="A180:C180"/>
    <mergeCell ref="D180:G180"/>
    <mergeCell ref="H180:K180"/>
    <mergeCell ref="A211:K211"/>
    <mergeCell ref="A212:H212"/>
    <mergeCell ref="B213:H213"/>
    <mergeCell ref="A205:C205"/>
    <mergeCell ref="D205:G205"/>
    <mergeCell ref="H205:K205"/>
    <mergeCell ref="A202:C202"/>
    <mergeCell ref="D202:G202"/>
    <mergeCell ref="H202:K202"/>
    <mergeCell ref="A203:C203"/>
    <mergeCell ref="D203:G203"/>
    <mergeCell ref="H203:K203"/>
    <mergeCell ref="A204:C204"/>
    <mergeCell ref="D204:G204"/>
    <mergeCell ref="H204:K204"/>
    <mergeCell ref="A199:C199"/>
    <mergeCell ref="D199:G199"/>
    <mergeCell ref="H199:K199"/>
    <mergeCell ref="A165:K165"/>
    <mergeCell ref="A166:H166"/>
    <mergeCell ref="B167:H167"/>
    <mergeCell ref="A169:K169"/>
    <mergeCell ref="A170:C170"/>
    <mergeCell ref="D170:G170"/>
    <mergeCell ref="H170:K170"/>
    <mergeCell ref="A171:C171"/>
    <mergeCell ref="D171:G171"/>
    <mergeCell ref="H171:K171"/>
    <mergeCell ref="D172:G172"/>
    <mergeCell ref="H172:K172"/>
    <mergeCell ref="A173:C173"/>
    <mergeCell ref="D173:G173"/>
    <mergeCell ref="H173:K173"/>
    <mergeCell ref="A174:C174"/>
    <mergeCell ref="D174:G174"/>
    <mergeCell ref="H174:K174"/>
    <mergeCell ref="A175:C175"/>
    <mergeCell ref="D175:G175"/>
    <mergeCell ref="H175:K175"/>
    <mergeCell ref="A200:C200"/>
    <mergeCell ref="D200:G200"/>
    <mergeCell ref="H200:K200"/>
    <mergeCell ref="A201:C201"/>
    <mergeCell ref="D201:G201"/>
    <mergeCell ref="H201:K201"/>
    <mergeCell ref="A196:C196"/>
    <mergeCell ref="D196:G196"/>
    <mergeCell ref="H196:K196"/>
    <mergeCell ref="A197:C197"/>
    <mergeCell ref="D197:G197"/>
    <mergeCell ref="H197:K197"/>
    <mergeCell ref="A198:C198"/>
    <mergeCell ref="D198:G198"/>
    <mergeCell ref="H198:K198"/>
    <mergeCell ref="A192:K192"/>
    <mergeCell ref="A193:C193"/>
    <mergeCell ref="D193:G193"/>
    <mergeCell ref="H193:K193"/>
    <mergeCell ref="A194:C194"/>
    <mergeCell ref="D194:G194"/>
    <mergeCell ref="H194:K194"/>
    <mergeCell ref="D195:G195"/>
    <mergeCell ref="H195:K195"/>
    <mergeCell ref="A158:C158"/>
    <mergeCell ref="D158:G158"/>
    <mergeCell ref="H158:K158"/>
    <mergeCell ref="A159:C159"/>
    <mergeCell ref="D159:G159"/>
    <mergeCell ref="H159:K159"/>
    <mergeCell ref="A188:K188"/>
    <mergeCell ref="A189:H189"/>
    <mergeCell ref="B190:H190"/>
    <mergeCell ref="A176:C176"/>
    <mergeCell ref="D176:G176"/>
    <mergeCell ref="H176:K176"/>
    <mergeCell ref="A177:C177"/>
    <mergeCell ref="D177:G177"/>
    <mergeCell ref="H177:K177"/>
    <mergeCell ref="A181:C181"/>
    <mergeCell ref="D181:G181"/>
    <mergeCell ref="H181:K181"/>
    <mergeCell ref="A182:C182"/>
    <mergeCell ref="D182:G182"/>
    <mergeCell ref="H182:K182"/>
    <mergeCell ref="A178:C178"/>
    <mergeCell ref="D178:G178"/>
    <mergeCell ref="H178:K178"/>
    <mergeCell ref="A155:C155"/>
    <mergeCell ref="D155:G155"/>
    <mergeCell ref="H155:K155"/>
    <mergeCell ref="A156:C156"/>
    <mergeCell ref="D156:G156"/>
    <mergeCell ref="H156:K156"/>
    <mergeCell ref="A157:C157"/>
    <mergeCell ref="D157:G157"/>
    <mergeCell ref="H157:K157"/>
    <mergeCell ref="A152:C152"/>
    <mergeCell ref="D152:G152"/>
    <mergeCell ref="H152:K152"/>
    <mergeCell ref="A153:C153"/>
    <mergeCell ref="D153:G153"/>
    <mergeCell ref="H153:K153"/>
    <mergeCell ref="A154:C154"/>
    <mergeCell ref="D154:G154"/>
    <mergeCell ref="H154:K154"/>
    <mergeCell ref="A148:C148"/>
    <mergeCell ref="D148:G148"/>
    <mergeCell ref="H148:K148"/>
    <mergeCell ref="D149:G149"/>
    <mergeCell ref="H149:K149"/>
    <mergeCell ref="A150:C150"/>
    <mergeCell ref="D150:G150"/>
    <mergeCell ref="H150:K150"/>
    <mergeCell ref="A151:C151"/>
    <mergeCell ref="D151:G151"/>
    <mergeCell ref="H151:K151"/>
    <mergeCell ref="A143:H143"/>
    <mergeCell ref="B144:H144"/>
    <mergeCell ref="H131:K131"/>
    <mergeCell ref="H126:K126"/>
    <mergeCell ref="H127:K127"/>
    <mergeCell ref="H128:K128"/>
    <mergeCell ref="H129:K129"/>
    <mergeCell ref="A146:K146"/>
    <mergeCell ref="A147:C147"/>
    <mergeCell ref="D147:G147"/>
    <mergeCell ref="H147:K147"/>
    <mergeCell ref="A142:K142"/>
    <mergeCell ref="A134:C134"/>
    <mergeCell ref="A135:C135"/>
    <mergeCell ref="A136:C136"/>
    <mergeCell ref="A132:C132"/>
    <mergeCell ref="H135:K135"/>
    <mergeCell ref="H136:K136"/>
    <mergeCell ref="D132:G132"/>
    <mergeCell ref="D133:G133"/>
    <mergeCell ref="D134:G134"/>
    <mergeCell ref="D135:G135"/>
    <mergeCell ref="D136:G136"/>
    <mergeCell ref="H132:K132"/>
    <mergeCell ref="H124:K124"/>
    <mergeCell ref="H125:K125"/>
    <mergeCell ref="A129:C129"/>
    <mergeCell ref="A130:C130"/>
    <mergeCell ref="A131:C131"/>
    <mergeCell ref="D131:G131"/>
    <mergeCell ref="A124:C124"/>
    <mergeCell ref="D124:G124"/>
    <mergeCell ref="A125:C125"/>
    <mergeCell ref="D126:G126"/>
    <mergeCell ref="D127:G127"/>
    <mergeCell ref="D128:G128"/>
    <mergeCell ref="D129:G129"/>
    <mergeCell ref="D130:G130"/>
    <mergeCell ref="H133:K133"/>
    <mergeCell ref="H134:K134"/>
    <mergeCell ref="A100:K100"/>
    <mergeCell ref="A101:C101"/>
    <mergeCell ref="D101:G101"/>
    <mergeCell ref="H101:K101"/>
    <mergeCell ref="D125:G125"/>
    <mergeCell ref="A127:C127"/>
    <mergeCell ref="A128:C128"/>
    <mergeCell ref="H130:K130"/>
    <mergeCell ref="A133:C133"/>
    <mergeCell ref="A102:C102"/>
    <mergeCell ref="D102:G102"/>
    <mergeCell ref="H102:K102"/>
    <mergeCell ref="D103:G103"/>
    <mergeCell ref="H103:K103"/>
    <mergeCell ref="A104:C104"/>
    <mergeCell ref="D104:G104"/>
    <mergeCell ref="H104:K104"/>
    <mergeCell ref="A123:K123"/>
    <mergeCell ref="A111:C111"/>
    <mergeCell ref="D111:G111"/>
    <mergeCell ref="H111:K111"/>
    <mergeCell ref="A112:C112"/>
    <mergeCell ref="D112:G112"/>
    <mergeCell ref="H112:K112"/>
    <mergeCell ref="A105:C105"/>
    <mergeCell ref="D105:G105"/>
    <mergeCell ref="H105:K105"/>
    <mergeCell ref="A106:C106"/>
    <mergeCell ref="D106:G106"/>
    <mergeCell ref="H106:K106"/>
    <mergeCell ref="A50:K50"/>
    <mergeCell ref="A51:H51"/>
    <mergeCell ref="B52:H52"/>
    <mergeCell ref="A86:C86"/>
    <mergeCell ref="D86:G86"/>
    <mergeCell ref="H86:K86"/>
    <mergeCell ref="A87:C87"/>
    <mergeCell ref="D87:G87"/>
    <mergeCell ref="H87:K87"/>
    <mergeCell ref="A84:C84"/>
    <mergeCell ref="D84:G84"/>
    <mergeCell ref="H84:K84"/>
    <mergeCell ref="A85:C85"/>
    <mergeCell ref="D85:G85"/>
    <mergeCell ref="H85:K85"/>
    <mergeCell ref="A82:C82"/>
    <mergeCell ref="D82:G82"/>
    <mergeCell ref="H82:K82"/>
    <mergeCell ref="A83:C83"/>
    <mergeCell ref="D83:G83"/>
    <mergeCell ref="H83:K83"/>
    <mergeCell ref="A79:C79"/>
    <mergeCell ref="D79:G79"/>
    <mergeCell ref="H79:K79"/>
    <mergeCell ref="A90:C90"/>
    <mergeCell ref="D90:G90"/>
    <mergeCell ref="H90:K90"/>
    <mergeCell ref="A54:K54"/>
    <mergeCell ref="A55:C55"/>
    <mergeCell ref="D55:G55"/>
    <mergeCell ref="H55:K55"/>
    <mergeCell ref="A88:C88"/>
    <mergeCell ref="D88:G88"/>
    <mergeCell ref="H88:K88"/>
    <mergeCell ref="A89:C89"/>
    <mergeCell ref="D89:G89"/>
    <mergeCell ref="H89:K89"/>
    <mergeCell ref="D80:G80"/>
    <mergeCell ref="H80:K80"/>
    <mergeCell ref="A81:C81"/>
    <mergeCell ref="D81:G81"/>
    <mergeCell ref="H81:K81"/>
    <mergeCell ref="A77:K77"/>
    <mergeCell ref="A78:C78"/>
    <mergeCell ref="D78:G78"/>
    <mergeCell ref="H78:K78"/>
    <mergeCell ref="H62:K62"/>
    <mergeCell ref="A59:C59"/>
    <mergeCell ref="D59:G59"/>
    <mergeCell ref="H59:K59"/>
    <mergeCell ref="A60:C60"/>
    <mergeCell ref="D60:G60"/>
    <mergeCell ref="H60:K60"/>
    <mergeCell ref="A56:C56"/>
    <mergeCell ref="D56:G56"/>
    <mergeCell ref="H56:K56"/>
    <mergeCell ref="D57:G57"/>
    <mergeCell ref="H57:K57"/>
    <mergeCell ref="A58:C58"/>
    <mergeCell ref="D58:G58"/>
    <mergeCell ref="H58:K58"/>
    <mergeCell ref="A67:C67"/>
    <mergeCell ref="D67:G67"/>
    <mergeCell ref="H67:K67"/>
    <mergeCell ref="A32:K32"/>
    <mergeCell ref="A33:C33"/>
    <mergeCell ref="D33:G33"/>
    <mergeCell ref="H33:K33"/>
    <mergeCell ref="A65:C65"/>
    <mergeCell ref="D65:G65"/>
    <mergeCell ref="H65:K65"/>
    <mergeCell ref="A66:C66"/>
    <mergeCell ref="D66:G66"/>
    <mergeCell ref="H66:K66"/>
    <mergeCell ref="A63:C63"/>
    <mergeCell ref="D63:G63"/>
    <mergeCell ref="H63:K63"/>
    <mergeCell ref="A64:C64"/>
    <mergeCell ref="D64:G64"/>
    <mergeCell ref="H64:K64"/>
    <mergeCell ref="A61:C61"/>
    <mergeCell ref="D61:G61"/>
    <mergeCell ref="H61:K61"/>
    <mergeCell ref="A62:C62"/>
    <mergeCell ref="D62:G62"/>
    <mergeCell ref="A5:K5"/>
    <mergeCell ref="A6:H6"/>
    <mergeCell ref="B7:H7"/>
    <mergeCell ref="A41:C41"/>
    <mergeCell ref="D41:G41"/>
    <mergeCell ref="H41:K41"/>
    <mergeCell ref="A42:C42"/>
    <mergeCell ref="D42:G42"/>
    <mergeCell ref="H42:K42"/>
    <mergeCell ref="A39:C39"/>
    <mergeCell ref="D39:G39"/>
    <mergeCell ref="H39:K39"/>
    <mergeCell ref="A40:C40"/>
    <mergeCell ref="D40:G40"/>
    <mergeCell ref="H40:K40"/>
    <mergeCell ref="A37:C37"/>
    <mergeCell ref="D37:G37"/>
    <mergeCell ref="H37:K37"/>
    <mergeCell ref="A38:C38"/>
    <mergeCell ref="D38:G38"/>
    <mergeCell ref="H38:K38"/>
    <mergeCell ref="A34:C34"/>
    <mergeCell ref="D34:G34"/>
    <mergeCell ref="H34:K34"/>
    <mergeCell ref="A45:C45"/>
    <mergeCell ref="D45:G45"/>
    <mergeCell ref="H45:K45"/>
    <mergeCell ref="A9:K9"/>
    <mergeCell ref="A10:C10"/>
    <mergeCell ref="D10:G10"/>
    <mergeCell ref="H10:K10"/>
    <mergeCell ref="A43:C43"/>
    <mergeCell ref="D43:G43"/>
    <mergeCell ref="H43:K43"/>
    <mergeCell ref="A44:C44"/>
    <mergeCell ref="D44:G44"/>
    <mergeCell ref="H44:K44"/>
    <mergeCell ref="D35:G35"/>
    <mergeCell ref="H35:K35"/>
    <mergeCell ref="A36:C36"/>
    <mergeCell ref="D36:G36"/>
    <mergeCell ref="H36:K36"/>
    <mergeCell ref="A28:K28"/>
    <mergeCell ref="A29:H29"/>
    <mergeCell ref="B30:H30"/>
    <mergeCell ref="A14:C14"/>
    <mergeCell ref="D14:G14"/>
    <mergeCell ref="H14:K14"/>
    <mergeCell ref="A15:C15"/>
    <mergeCell ref="D15:G15"/>
    <mergeCell ref="H15:K15"/>
    <mergeCell ref="A11:C11"/>
    <mergeCell ref="D11:G11"/>
    <mergeCell ref="H11:K11"/>
    <mergeCell ref="D12:G12"/>
    <mergeCell ref="H12:K12"/>
    <mergeCell ref="A13:C13"/>
    <mergeCell ref="D13:G13"/>
    <mergeCell ref="H13:K13"/>
    <mergeCell ref="A18:C18"/>
    <mergeCell ref="D18:G18"/>
    <mergeCell ref="H18:K18"/>
    <mergeCell ref="A19:C19"/>
    <mergeCell ref="D19:G19"/>
    <mergeCell ref="H19:K19"/>
    <mergeCell ref="A16:C16"/>
    <mergeCell ref="D16:G16"/>
    <mergeCell ref="H16:K16"/>
    <mergeCell ref="A17:C17"/>
    <mergeCell ref="D17:G17"/>
    <mergeCell ref="H17:K17"/>
    <mergeCell ref="A22:C22"/>
    <mergeCell ref="D22:G22"/>
    <mergeCell ref="H22:K22"/>
    <mergeCell ref="A20:C20"/>
    <mergeCell ref="D20:G20"/>
    <mergeCell ref="H20:K20"/>
    <mergeCell ref="A21:C21"/>
    <mergeCell ref="D21:G21"/>
    <mergeCell ref="H21:K21"/>
    <mergeCell ref="A119:K119"/>
    <mergeCell ref="A120:H120"/>
    <mergeCell ref="B121:H121"/>
    <mergeCell ref="A96:K96"/>
    <mergeCell ref="A97:H97"/>
    <mergeCell ref="B98:H98"/>
    <mergeCell ref="A73:K73"/>
    <mergeCell ref="A74:H74"/>
    <mergeCell ref="B75:H75"/>
    <mergeCell ref="A113:C113"/>
    <mergeCell ref="D113:G113"/>
    <mergeCell ref="H113:K113"/>
    <mergeCell ref="A109:C109"/>
    <mergeCell ref="D109:G109"/>
    <mergeCell ref="H109:K109"/>
    <mergeCell ref="A110:C110"/>
    <mergeCell ref="D110:G110"/>
    <mergeCell ref="H110:K110"/>
    <mergeCell ref="A107:C107"/>
    <mergeCell ref="D107:G107"/>
    <mergeCell ref="H107:K107"/>
    <mergeCell ref="A108:C108"/>
    <mergeCell ref="D108:G108"/>
    <mergeCell ref="H108:K108"/>
  </mergeCells>
  <pageMargins left="1.1811023622047245" right="0.19685039370078741" top="0.98425196850393704" bottom="0.39370078740157483" header="0.19685039370078741" footer="0.19685039370078741"/>
  <pageSetup paperSize="9" scale="92" orientation="portrait" r:id="rId1"/>
  <headerFooter alignWithMargins="0"/>
  <rowBreaks count="5" manualBreakCount="5">
    <brk id="45" max="11" man="1"/>
    <brk id="90" max="11" man="1"/>
    <brk id="136" max="11" man="1"/>
    <brk id="182" max="11" man="1"/>
    <brk id="22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61"/>
  <sheetViews>
    <sheetView view="pageBreakPreview" topLeftCell="A134" zoomScale="73" zoomScaleNormal="100" zoomScaleSheetLayoutView="73" workbookViewId="0">
      <selection activeCell="E159" sqref="E159"/>
    </sheetView>
  </sheetViews>
  <sheetFormatPr defaultColWidth="10.140625" defaultRowHeight="15" x14ac:dyDescent="0.25"/>
  <cols>
    <col min="1" max="1" width="26.42578125" style="18" customWidth="1"/>
    <col min="2" max="2" width="17.42578125" style="18" customWidth="1"/>
    <col min="3" max="3" width="18.85546875" style="18" customWidth="1"/>
    <col min="4" max="4" width="21.28515625" style="18" customWidth="1"/>
    <col min="5" max="5" width="26.28515625" style="18" customWidth="1"/>
    <col min="6" max="6" width="21.140625" style="18" customWidth="1"/>
    <col min="7" max="7" width="18.42578125" style="18" customWidth="1"/>
    <col min="8" max="8" width="2" style="18" customWidth="1"/>
    <col min="9" max="16384" width="10.140625" style="18"/>
  </cols>
  <sheetData>
    <row r="1" spans="1:157" s="19" customFormat="1" ht="12.75" x14ac:dyDescent="0.2">
      <c r="G1" s="27" t="s">
        <v>104</v>
      </c>
    </row>
    <row r="2" spans="1:157" s="19" customFormat="1" ht="12.75" customHeight="1" x14ac:dyDescent="0.2">
      <c r="G2" s="253" t="s">
        <v>409</v>
      </c>
    </row>
    <row r="3" spans="1:157" x14ac:dyDescent="0.25">
      <c r="G3" s="25" t="s">
        <v>0</v>
      </c>
    </row>
    <row r="4" spans="1:157" s="23" customFormat="1" ht="48.75" customHeight="1" x14ac:dyDescent="0.25">
      <c r="A4" s="725" t="s">
        <v>91</v>
      </c>
      <c r="B4" s="725"/>
      <c r="C4" s="725"/>
      <c r="D4" s="725"/>
      <c r="E4" s="725"/>
      <c r="F4" s="725"/>
      <c r="G4" s="725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</row>
    <row r="5" spans="1:157" s="23" customFormat="1" ht="17.25" customHeight="1" x14ac:dyDescent="0.25">
      <c r="B5" s="726" t="s">
        <v>467</v>
      </c>
      <c r="C5" s="730"/>
      <c r="D5" s="730"/>
      <c r="E5" s="730"/>
      <c r="F5" s="730"/>
      <c r="G5" s="29"/>
      <c r="H5" s="28"/>
      <c r="I5" s="28"/>
      <c r="J5" s="28"/>
      <c r="K5" s="28"/>
      <c r="L5" s="28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</row>
    <row r="6" spans="1:157" s="22" customFormat="1" ht="11.25" x14ac:dyDescent="0.2">
      <c r="F6" s="729"/>
      <c r="G6" s="729"/>
    </row>
    <row r="7" spans="1:157" s="5" customFormat="1" ht="15" customHeight="1" x14ac:dyDescent="0.25">
      <c r="A7" s="731" t="s">
        <v>466</v>
      </c>
      <c r="B7" s="731"/>
      <c r="C7" s="731"/>
      <c r="D7" s="731"/>
      <c r="E7" s="21"/>
      <c r="H7" s="21"/>
      <c r="I7" s="21"/>
      <c r="J7" s="21"/>
      <c r="K7" s="21"/>
      <c r="L7" s="21"/>
      <c r="M7" s="21"/>
    </row>
    <row r="8" spans="1:157" s="60" customFormat="1" ht="15.75" x14ac:dyDescent="0.25">
      <c r="B8" s="610"/>
      <c r="C8" s="610"/>
      <c r="D8" s="610"/>
      <c r="G8" s="128" t="s">
        <v>540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1:157" s="19" customFormat="1" ht="20.25" customHeight="1" x14ac:dyDescent="0.2">
      <c r="A9" s="728" t="s">
        <v>102</v>
      </c>
      <c r="B9" s="728" t="s">
        <v>98</v>
      </c>
      <c r="C9" s="728" t="s">
        <v>97</v>
      </c>
      <c r="D9" s="728" t="s">
        <v>99</v>
      </c>
      <c r="E9" s="728"/>
      <c r="F9" s="728" t="s">
        <v>94</v>
      </c>
      <c r="G9" s="728" t="s">
        <v>93</v>
      </c>
    </row>
    <row r="10" spans="1:157" s="19" customFormat="1" ht="36" customHeight="1" x14ac:dyDescent="0.2">
      <c r="A10" s="728"/>
      <c r="B10" s="728"/>
      <c r="C10" s="728"/>
      <c r="D10" s="121" t="s">
        <v>96</v>
      </c>
      <c r="E10" s="121" t="s">
        <v>95</v>
      </c>
      <c r="F10" s="728"/>
      <c r="G10" s="728"/>
    </row>
    <row r="11" spans="1:157" s="22" customFormat="1" ht="11.25" x14ac:dyDescent="0.2">
      <c r="A11" s="77" t="s">
        <v>2</v>
      </c>
      <c r="B11" s="77" t="s">
        <v>3</v>
      </c>
      <c r="C11" s="77" t="s">
        <v>4</v>
      </c>
      <c r="D11" s="77" t="s">
        <v>5</v>
      </c>
      <c r="E11" s="77" t="s">
        <v>46</v>
      </c>
      <c r="F11" s="77" t="s">
        <v>47</v>
      </c>
      <c r="G11" s="77" t="s">
        <v>48</v>
      </c>
    </row>
    <row r="12" spans="1:157" s="19" customFormat="1" ht="50.25" customHeight="1" x14ac:dyDescent="0.2">
      <c r="A12" s="30" t="s">
        <v>103</v>
      </c>
      <c r="B12" s="78" t="s">
        <v>386</v>
      </c>
      <c r="C12" s="78" t="s">
        <v>137</v>
      </c>
      <c r="D12" s="78" t="s">
        <v>137</v>
      </c>
      <c r="E12" s="78" t="s">
        <v>137</v>
      </c>
      <c r="F12" s="78" t="s">
        <v>137</v>
      </c>
      <c r="G12" s="78" t="s">
        <v>137</v>
      </c>
    </row>
    <row r="13" spans="1:157" s="19" customFormat="1" ht="30" customHeight="1" x14ac:dyDescent="0.2">
      <c r="A13" s="131"/>
      <c r="B13" s="132"/>
      <c r="C13" s="132"/>
      <c r="D13" s="132"/>
      <c r="E13" s="132"/>
      <c r="F13" s="132"/>
      <c r="G13" s="132"/>
    </row>
    <row r="14" spans="1:157" s="19" customFormat="1" ht="12.75" x14ac:dyDescent="0.2">
      <c r="G14" s="27" t="s">
        <v>104</v>
      </c>
    </row>
    <row r="15" spans="1:157" s="19" customFormat="1" ht="12.75" customHeight="1" x14ac:dyDescent="0.2">
      <c r="G15" s="253" t="s">
        <v>409</v>
      </c>
    </row>
    <row r="16" spans="1:157" x14ac:dyDescent="0.25">
      <c r="G16" s="25" t="s">
        <v>0</v>
      </c>
    </row>
    <row r="17" spans="1:157" s="23" customFormat="1" ht="48.75" customHeight="1" x14ac:dyDescent="0.25">
      <c r="A17" s="725" t="s">
        <v>418</v>
      </c>
      <c r="B17" s="725"/>
      <c r="C17" s="725"/>
      <c r="D17" s="725"/>
      <c r="E17" s="725"/>
      <c r="F17" s="725"/>
      <c r="G17" s="725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</row>
    <row r="18" spans="1:157" s="23" customFormat="1" ht="17.25" customHeight="1" x14ac:dyDescent="0.25">
      <c r="A18" s="726" t="s">
        <v>419</v>
      </c>
      <c r="B18" s="726"/>
      <c r="C18" s="726"/>
      <c r="D18" s="726"/>
      <c r="E18" s="726"/>
      <c r="F18" s="726"/>
      <c r="G18" s="726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</row>
    <row r="19" spans="1:157" s="22" customFormat="1" ht="14.25" x14ac:dyDescent="0.2">
      <c r="A19" s="727" t="s">
        <v>420</v>
      </c>
      <c r="B19" s="727"/>
      <c r="C19" s="727"/>
      <c r="D19" s="727"/>
      <c r="E19" s="727"/>
      <c r="F19" s="727"/>
      <c r="G19" s="727"/>
    </row>
    <row r="20" spans="1:157" s="5" customFormat="1" ht="15" customHeight="1" x14ac:dyDescent="0.25">
      <c r="E20" s="21"/>
      <c r="H20" s="21"/>
      <c r="I20" s="21"/>
      <c r="J20" s="21"/>
      <c r="K20" s="21"/>
      <c r="L20" s="21"/>
      <c r="M20" s="21"/>
    </row>
    <row r="21" spans="1:157" s="60" customFormat="1" ht="15.75" x14ac:dyDescent="0.25">
      <c r="B21" s="610"/>
      <c r="C21" s="610"/>
      <c r="D21" s="610"/>
      <c r="G21" s="130" t="s">
        <v>541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57" s="19" customFormat="1" ht="20.25" customHeight="1" x14ac:dyDescent="0.2">
      <c r="A22" s="728" t="s">
        <v>102</v>
      </c>
      <c r="B22" s="728" t="s">
        <v>98</v>
      </c>
      <c r="C22" s="728" t="s">
        <v>97</v>
      </c>
      <c r="D22" s="728" t="s">
        <v>99</v>
      </c>
      <c r="E22" s="728"/>
      <c r="F22" s="728" t="s">
        <v>94</v>
      </c>
      <c r="G22" s="728" t="s">
        <v>93</v>
      </c>
    </row>
    <row r="23" spans="1:157" s="19" customFormat="1" ht="36" customHeight="1" x14ac:dyDescent="0.2">
      <c r="A23" s="728"/>
      <c r="B23" s="728"/>
      <c r="C23" s="728"/>
      <c r="D23" s="129" t="s">
        <v>96</v>
      </c>
      <c r="E23" s="129" t="s">
        <v>95</v>
      </c>
      <c r="F23" s="728"/>
      <c r="G23" s="728"/>
    </row>
    <row r="24" spans="1:157" s="22" customFormat="1" ht="11.25" x14ac:dyDescent="0.2">
      <c r="A24" s="77" t="s">
        <v>2</v>
      </c>
      <c r="B24" s="77" t="s">
        <v>3</v>
      </c>
      <c r="C24" s="77" t="s">
        <v>4</v>
      </c>
      <c r="D24" s="77" t="s">
        <v>5</v>
      </c>
      <c r="E24" s="77" t="s">
        <v>46</v>
      </c>
      <c r="F24" s="77" t="s">
        <v>47</v>
      </c>
      <c r="G24" s="77" t="s">
        <v>48</v>
      </c>
    </row>
    <row r="25" spans="1:157" s="19" customFormat="1" ht="51.75" customHeight="1" x14ac:dyDescent="0.2">
      <c r="A25" s="30" t="s">
        <v>103</v>
      </c>
      <c r="B25" s="78" t="s">
        <v>386</v>
      </c>
      <c r="C25" s="78" t="s">
        <v>137</v>
      </c>
      <c r="D25" s="78" t="s">
        <v>137</v>
      </c>
      <c r="E25" s="78" t="s">
        <v>137</v>
      </c>
      <c r="F25" s="78" t="s">
        <v>137</v>
      </c>
      <c r="G25" s="78" t="s">
        <v>137</v>
      </c>
    </row>
    <row r="26" spans="1:157" s="19" customFormat="1" ht="11.25" customHeight="1" x14ac:dyDescent="0.2">
      <c r="A26" s="131"/>
      <c r="B26" s="132"/>
      <c r="C26" s="132"/>
      <c r="D26" s="132"/>
      <c r="E26" s="132"/>
      <c r="F26" s="132"/>
      <c r="G26" s="132"/>
    </row>
    <row r="27" spans="1:157" s="19" customFormat="1" ht="12.75" x14ac:dyDescent="0.2">
      <c r="G27" s="27" t="s">
        <v>104</v>
      </c>
    </row>
    <row r="28" spans="1:157" s="19" customFormat="1" ht="12.75" customHeight="1" x14ac:dyDescent="0.2">
      <c r="G28" s="253" t="s">
        <v>409</v>
      </c>
    </row>
    <row r="29" spans="1:157" x14ac:dyDescent="0.25">
      <c r="G29" s="25" t="s">
        <v>0</v>
      </c>
    </row>
    <row r="30" spans="1:157" s="23" customFormat="1" ht="48.75" customHeight="1" x14ac:dyDescent="0.25">
      <c r="A30" s="725" t="s">
        <v>91</v>
      </c>
      <c r="B30" s="725"/>
      <c r="C30" s="725"/>
      <c r="D30" s="725"/>
      <c r="E30" s="725"/>
      <c r="F30" s="725"/>
      <c r="G30" s="725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</row>
    <row r="31" spans="1:157" s="23" customFormat="1" ht="18.75" customHeight="1" x14ac:dyDescent="0.25">
      <c r="B31" s="726" t="s">
        <v>467</v>
      </c>
      <c r="C31" s="730"/>
      <c r="D31" s="730"/>
      <c r="E31" s="730"/>
      <c r="F31" s="730"/>
      <c r="G31" s="29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</row>
    <row r="32" spans="1:157" s="22" customFormat="1" ht="11.25" x14ac:dyDescent="0.2">
      <c r="F32" s="729"/>
      <c r="G32" s="729"/>
    </row>
    <row r="33" spans="1:157" s="5" customFormat="1" ht="15" customHeight="1" x14ac:dyDescent="0.25">
      <c r="A33" s="731" t="s">
        <v>466</v>
      </c>
      <c r="B33" s="731"/>
      <c r="C33" s="731"/>
      <c r="D33" s="731"/>
      <c r="E33" s="21"/>
      <c r="H33" s="21"/>
      <c r="I33" s="21"/>
      <c r="J33" s="21"/>
      <c r="K33" s="21"/>
      <c r="L33" s="21"/>
      <c r="M33" s="21"/>
    </row>
    <row r="34" spans="1:157" s="60" customFormat="1" ht="15.75" x14ac:dyDescent="0.25">
      <c r="B34" s="610"/>
      <c r="C34" s="610"/>
      <c r="D34" s="610"/>
      <c r="G34" s="136" t="s">
        <v>552</v>
      </c>
      <c r="H34" s="120"/>
      <c r="I34" s="120"/>
      <c r="J34" s="120"/>
      <c r="K34" s="120"/>
      <c r="L34" s="120"/>
      <c r="M34" s="120"/>
      <c r="N34" s="120"/>
      <c r="O34" s="120"/>
      <c r="P34" s="120"/>
      <c r="Q34" s="120"/>
    </row>
    <row r="35" spans="1:157" s="19" customFormat="1" ht="20.25" customHeight="1" x14ac:dyDescent="0.2">
      <c r="A35" s="728" t="s">
        <v>102</v>
      </c>
      <c r="B35" s="728" t="s">
        <v>98</v>
      </c>
      <c r="C35" s="728" t="s">
        <v>97</v>
      </c>
      <c r="D35" s="728" t="s">
        <v>99</v>
      </c>
      <c r="E35" s="728"/>
      <c r="F35" s="728" t="s">
        <v>94</v>
      </c>
      <c r="G35" s="728" t="s">
        <v>93</v>
      </c>
    </row>
    <row r="36" spans="1:157" s="19" customFormat="1" ht="36" customHeight="1" x14ac:dyDescent="0.2">
      <c r="A36" s="728"/>
      <c r="B36" s="728"/>
      <c r="C36" s="728"/>
      <c r="D36" s="135" t="s">
        <v>96</v>
      </c>
      <c r="E36" s="135" t="s">
        <v>95</v>
      </c>
      <c r="F36" s="728"/>
      <c r="G36" s="728"/>
    </row>
    <row r="37" spans="1:157" s="22" customFormat="1" ht="11.25" x14ac:dyDescent="0.2">
      <c r="A37" s="77" t="s">
        <v>2</v>
      </c>
      <c r="B37" s="77" t="s">
        <v>3</v>
      </c>
      <c r="C37" s="77" t="s">
        <v>4</v>
      </c>
      <c r="D37" s="77" t="s">
        <v>5</v>
      </c>
      <c r="E37" s="77" t="s">
        <v>46</v>
      </c>
      <c r="F37" s="77" t="s">
        <v>47</v>
      </c>
      <c r="G37" s="77" t="s">
        <v>48</v>
      </c>
    </row>
    <row r="38" spans="1:157" s="19" customFormat="1" ht="51.75" customHeight="1" x14ac:dyDescent="0.2">
      <c r="A38" s="30" t="s">
        <v>103</v>
      </c>
      <c r="B38" s="78" t="s">
        <v>386</v>
      </c>
      <c r="C38" s="78" t="s">
        <v>137</v>
      </c>
      <c r="D38" s="78" t="s">
        <v>137</v>
      </c>
      <c r="E38" s="78" t="s">
        <v>137</v>
      </c>
      <c r="F38" s="78" t="s">
        <v>137</v>
      </c>
      <c r="G38" s="78" t="s">
        <v>137</v>
      </c>
    </row>
    <row r="40" spans="1:157" s="19" customFormat="1" ht="11.25" customHeight="1" x14ac:dyDescent="0.2">
      <c r="A40" s="131"/>
      <c r="B40" s="132"/>
      <c r="C40" s="132"/>
      <c r="D40" s="132"/>
      <c r="E40" s="132"/>
      <c r="F40" s="132"/>
      <c r="G40" s="132"/>
    </row>
    <row r="41" spans="1:157" s="19" customFormat="1" ht="12.75" x14ac:dyDescent="0.2">
      <c r="G41" s="27" t="s">
        <v>104</v>
      </c>
    </row>
    <row r="42" spans="1:157" s="19" customFormat="1" ht="12.75" customHeight="1" x14ac:dyDescent="0.2">
      <c r="G42" s="253" t="s">
        <v>409</v>
      </c>
    </row>
    <row r="43" spans="1:157" x14ac:dyDescent="0.25">
      <c r="G43" s="25" t="s">
        <v>0</v>
      </c>
    </row>
    <row r="44" spans="1:157" s="23" customFormat="1" ht="48.75" customHeight="1" x14ac:dyDescent="0.25">
      <c r="A44" s="725" t="s">
        <v>91</v>
      </c>
      <c r="B44" s="725"/>
      <c r="C44" s="725"/>
      <c r="D44" s="725"/>
      <c r="E44" s="725"/>
      <c r="F44" s="725"/>
      <c r="G44" s="725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</row>
    <row r="45" spans="1:157" s="23" customFormat="1" ht="18.75" customHeight="1" x14ac:dyDescent="0.25">
      <c r="B45" s="726" t="s">
        <v>467</v>
      </c>
      <c r="C45" s="730"/>
      <c r="D45" s="730"/>
      <c r="E45" s="730"/>
      <c r="F45" s="730"/>
      <c r="G45" s="29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</row>
    <row r="46" spans="1:157" s="22" customFormat="1" ht="11.25" x14ac:dyDescent="0.2">
      <c r="F46" s="729"/>
      <c r="G46" s="729"/>
    </row>
    <row r="47" spans="1:157" s="5" customFormat="1" ht="15" customHeight="1" x14ac:dyDescent="0.25">
      <c r="A47" s="731" t="s">
        <v>466</v>
      </c>
      <c r="B47" s="731"/>
      <c r="C47" s="731"/>
      <c r="D47" s="731"/>
      <c r="E47" s="21"/>
      <c r="H47" s="21"/>
      <c r="I47" s="21"/>
      <c r="J47" s="21"/>
      <c r="K47" s="21"/>
      <c r="L47" s="21"/>
      <c r="M47" s="21"/>
    </row>
    <row r="48" spans="1:157" s="60" customFormat="1" ht="15.75" x14ac:dyDescent="0.25">
      <c r="B48" s="610"/>
      <c r="C48" s="610"/>
      <c r="D48" s="610"/>
      <c r="G48" s="263" t="s">
        <v>543</v>
      </c>
      <c r="H48" s="120"/>
      <c r="I48" s="120"/>
      <c r="J48" s="120"/>
      <c r="K48" s="120"/>
      <c r="L48" s="120"/>
      <c r="M48" s="120"/>
      <c r="N48" s="120"/>
      <c r="O48" s="120"/>
      <c r="P48" s="120"/>
      <c r="Q48" s="120"/>
    </row>
    <row r="49" spans="1:157" s="19" customFormat="1" ht="20.25" customHeight="1" x14ac:dyDescent="0.2">
      <c r="A49" s="728" t="s">
        <v>102</v>
      </c>
      <c r="B49" s="728" t="s">
        <v>98</v>
      </c>
      <c r="C49" s="728" t="s">
        <v>97</v>
      </c>
      <c r="D49" s="728" t="s">
        <v>99</v>
      </c>
      <c r="E49" s="728"/>
      <c r="F49" s="728" t="s">
        <v>94</v>
      </c>
      <c r="G49" s="728" t="s">
        <v>93</v>
      </c>
    </row>
    <row r="50" spans="1:157" s="19" customFormat="1" ht="36" customHeight="1" x14ac:dyDescent="0.2">
      <c r="A50" s="728"/>
      <c r="B50" s="728"/>
      <c r="C50" s="728"/>
      <c r="D50" s="262" t="s">
        <v>96</v>
      </c>
      <c r="E50" s="262" t="s">
        <v>95</v>
      </c>
      <c r="F50" s="728"/>
      <c r="G50" s="728"/>
    </row>
    <row r="51" spans="1:157" s="22" customFormat="1" ht="11.25" x14ac:dyDescent="0.2">
      <c r="A51" s="77" t="s">
        <v>2</v>
      </c>
      <c r="B51" s="77" t="s">
        <v>3</v>
      </c>
      <c r="C51" s="77" t="s">
        <v>4</v>
      </c>
      <c r="D51" s="77" t="s">
        <v>5</v>
      </c>
      <c r="E51" s="77" t="s">
        <v>46</v>
      </c>
      <c r="F51" s="77" t="s">
        <v>47</v>
      </c>
      <c r="G51" s="77" t="s">
        <v>48</v>
      </c>
    </row>
    <row r="52" spans="1:157" s="19" customFormat="1" ht="51.75" customHeight="1" x14ac:dyDescent="0.2">
      <c r="A52" s="30" t="s">
        <v>103</v>
      </c>
      <c r="B52" s="78" t="s">
        <v>386</v>
      </c>
      <c r="C52" s="78" t="s">
        <v>137</v>
      </c>
      <c r="D52" s="78" t="s">
        <v>137</v>
      </c>
      <c r="E52" s="78" t="s">
        <v>137</v>
      </c>
      <c r="F52" s="78" t="s">
        <v>137</v>
      </c>
      <c r="G52" s="78" t="s">
        <v>137</v>
      </c>
    </row>
    <row r="53" spans="1:157" s="19" customFormat="1" ht="11.25" customHeight="1" x14ac:dyDescent="0.2">
      <c r="A53" s="131"/>
      <c r="B53" s="132"/>
      <c r="C53" s="132"/>
      <c r="D53" s="132"/>
      <c r="E53" s="132"/>
      <c r="F53" s="132"/>
      <c r="G53" s="132"/>
    </row>
    <row r="54" spans="1:157" s="19" customFormat="1" ht="11.25" customHeight="1" x14ac:dyDescent="0.2">
      <c r="A54" s="131"/>
      <c r="B54" s="132"/>
      <c r="C54" s="132"/>
      <c r="D54" s="132"/>
      <c r="E54" s="132"/>
      <c r="F54" s="132"/>
      <c r="G54" s="132"/>
    </row>
    <row r="55" spans="1:157" s="19" customFormat="1" ht="12.75" x14ac:dyDescent="0.2">
      <c r="G55" s="27" t="s">
        <v>104</v>
      </c>
    </row>
    <row r="56" spans="1:157" s="19" customFormat="1" ht="12.75" customHeight="1" x14ac:dyDescent="0.2">
      <c r="G56" s="253" t="s">
        <v>409</v>
      </c>
    </row>
    <row r="57" spans="1:157" x14ac:dyDescent="0.25">
      <c r="G57" s="25" t="s">
        <v>0</v>
      </c>
    </row>
    <row r="58" spans="1:157" s="23" customFormat="1" ht="48.75" customHeight="1" x14ac:dyDescent="0.25">
      <c r="A58" s="725" t="s">
        <v>91</v>
      </c>
      <c r="B58" s="725"/>
      <c r="C58" s="725"/>
      <c r="D58" s="725"/>
      <c r="E58" s="725"/>
      <c r="F58" s="725"/>
      <c r="G58" s="725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</row>
    <row r="59" spans="1:157" s="23" customFormat="1" ht="18.75" customHeight="1" x14ac:dyDescent="0.25">
      <c r="B59" s="726" t="s">
        <v>467</v>
      </c>
      <c r="C59" s="730"/>
      <c r="D59" s="730"/>
      <c r="E59" s="730"/>
      <c r="F59" s="730"/>
      <c r="G59" s="29"/>
      <c r="H59" s="28"/>
      <c r="I59" s="28"/>
      <c r="J59" s="28"/>
      <c r="K59" s="28"/>
      <c r="L59" s="28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</row>
    <row r="60" spans="1:157" s="22" customFormat="1" ht="11.25" x14ac:dyDescent="0.2">
      <c r="F60" s="729"/>
      <c r="G60" s="729"/>
    </row>
    <row r="61" spans="1:157" s="5" customFormat="1" ht="15" customHeight="1" x14ac:dyDescent="0.25">
      <c r="A61" s="731" t="s">
        <v>466</v>
      </c>
      <c r="B61" s="731"/>
      <c r="C61" s="731"/>
      <c r="D61" s="731"/>
      <c r="E61" s="21"/>
      <c r="H61" s="21"/>
      <c r="I61" s="21"/>
      <c r="J61" s="21"/>
      <c r="K61" s="21"/>
      <c r="L61" s="21"/>
      <c r="M61" s="21"/>
    </row>
    <row r="62" spans="1:157" s="60" customFormat="1" ht="15.75" x14ac:dyDescent="0.25">
      <c r="B62" s="610"/>
      <c r="C62" s="610"/>
      <c r="D62" s="610"/>
      <c r="G62" s="263" t="s">
        <v>553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</row>
    <row r="63" spans="1:157" s="19" customFormat="1" ht="20.25" customHeight="1" x14ac:dyDescent="0.2">
      <c r="A63" s="728" t="s">
        <v>102</v>
      </c>
      <c r="B63" s="728" t="s">
        <v>98</v>
      </c>
      <c r="C63" s="728" t="s">
        <v>97</v>
      </c>
      <c r="D63" s="728" t="s">
        <v>99</v>
      </c>
      <c r="E63" s="728"/>
      <c r="F63" s="728" t="s">
        <v>94</v>
      </c>
      <c r="G63" s="728" t="s">
        <v>93</v>
      </c>
    </row>
    <row r="64" spans="1:157" s="19" customFormat="1" ht="36" customHeight="1" x14ac:dyDescent="0.2">
      <c r="A64" s="728"/>
      <c r="B64" s="728"/>
      <c r="C64" s="728"/>
      <c r="D64" s="262" t="s">
        <v>96</v>
      </c>
      <c r="E64" s="262" t="s">
        <v>95</v>
      </c>
      <c r="F64" s="728"/>
      <c r="G64" s="728"/>
    </row>
    <row r="65" spans="1:157" s="22" customFormat="1" ht="11.25" x14ac:dyDescent="0.2">
      <c r="A65" s="77" t="s">
        <v>2</v>
      </c>
      <c r="B65" s="77" t="s">
        <v>3</v>
      </c>
      <c r="C65" s="77" t="s">
        <v>4</v>
      </c>
      <c r="D65" s="77" t="s">
        <v>5</v>
      </c>
      <c r="E65" s="77" t="s">
        <v>46</v>
      </c>
      <c r="F65" s="77" t="s">
        <v>47</v>
      </c>
      <c r="G65" s="77" t="s">
        <v>48</v>
      </c>
    </row>
    <row r="66" spans="1:157" s="19" customFormat="1" ht="51.75" customHeight="1" x14ac:dyDescent="0.2">
      <c r="A66" s="30" t="s">
        <v>103</v>
      </c>
      <c r="B66" s="78" t="s">
        <v>386</v>
      </c>
      <c r="C66" s="78" t="s">
        <v>137</v>
      </c>
      <c r="D66" s="78" t="s">
        <v>137</v>
      </c>
      <c r="E66" s="78" t="s">
        <v>137</v>
      </c>
      <c r="F66" s="78" t="s">
        <v>137</v>
      </c>
      <c r="G66" s="78">
        <v>1</v>
      </c>
    </row>
    <row r="67" spans="1:157" s="19" customFormat="1" ht="9" customHeight="1" x14ac:dyDescent="0.2">
      <c r="A67" s="131"/>
      <c r="B67" s="132"/>
      <c r="C67" s="132"/>
      <c r="D67" s="132"/>
      <c r="E67" s="132"/>
      <c r="F67" s="132"/>
      <c r="G67" s="132"/>
    </row>
    <row r="68" spans="1:157" s="19" customFormat="1" ht="12.75" x14ac:dyDescent="0.2">
      <c r="G68" s="27" t="s">
        <v>104</v>
      </c>
    </row>
    <row r="69" spans="1:157" s="19" customFormat="1" ht="12.75" customHeight="1" x14ac:dyDescent="0.2">
      <c r="G69" s="253" t="s">
        <v>409</v>
      </c>
    </row>
    <row r="70" spans="1:157" x14ac:dyDescent="0.25">
      <c r="G70" s="25" t="s">
        <v>0</v>
      </c>
    </row>
    <row r="71" spans="1:157" s="23" customFormat="1" ht="48.75" customHeight="1" x14ac:dyDescent="0.25">
      <c r="A71" s="725" t="s">
        <v>91</v>
      </c>
      <c r="B71" s="725"/>
      <c r="C71" s="725"/>
      <c r="D71" s="725"/>
      <c r="E71" s="725"/>
      <c r="F71" s="725"/>
      <c r="G71" s="725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</row>
    <row r="72" spans="1:157" s="23" customFormat="1" ht="18.75" customHeight="1" x14ac:dyDescent="0.25">
      <c r="B72" s="726" t="s">
        <v>467</v>
      </c>
      <c r="C72" s="730"/>
      <c r="D72" s="730"/>
      <c r="E72" s="730"/>
      <c r="F72" s="730"/>
      <c r="G72" s="29"/>
      <c r="H72" s="28"/>
      <c r="I72" s="28"/>
      <c r="J72" s="28"/>
      <c r="K72" s="28"/>
      <c r="L72" s="28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</row>
    <row r="73" spans="1:157" s="22" customFormat="1" ht="11.25" x14ac:dyDescent="0.2">
      <c r="F73" s="729"/>
      <c r="G73" s="729"/>
    </row>
    <row r="74" spans="1:157" s="5" customFormat="1" ht="15" customHeight="1" x14ac:dyDescent="0.25">
      <c r="A74" s="731" t="s">
        <v>466</v>
      </c>
      <c r="B74" s="731"/>
      <c r="C74" s="731"/>
      <c r="D74" s="731"/>
      <c r="E74" s="21"/>
      <c r="H74" s="21"/>
      <c r="I74" s="21"/>
      <c r="J74" s="21"/>
      <c r="K74" s="21"/>
      <c r="L74" s="21"/>
      <c r="M74" s="21"/>
    </row>
    <row r="75" spans="1:157" s="60" customFormat="1" ht="15.75" x14ac:dyDescent="0.25">
      <c r="B75" s="610"/>
      <c r="C75" s="610"/>
      <c r="D75" s="610"/>
      <c r="G75" s="138" t="s">
        <v>545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1:157" s="19" customFormat="1" ht="20.25" customHeight="1" x14ac:dyDescent="0.2">
      <c r="A76" s="728" t="s">
        <v>102</v>
      </c>
      <c r="B76" s="728" t="s">
        <v>98</v>
      </c>
      <c r="C76" s="728" t="s">
        <v>97</v>
      </c>
      <c r="D76" s="728" t="s">
        <v>99</v>
      </c>
      <c r="E76" s="728"/>
      <c r="F76" s="728" t="s">
        <v>94</v>
      </c>
      <c r="G76" s="728" t="s">
        <v>93</v>
      </c>
    </row>
    <row r="77" spans="1:157" s="19" customFormat="1" ht="36" customHeight="1" x14ac:dyDescent="0.2">
      <c r="A77" s="728"/>
      <c r="B77" s="728"/>
      <c r="C77" s="728"/>
      <c r="D77" s="137" t="s">
        <v>96</v>
      </c>
      <c r="E77" s="137" t="s">
        <v>95</v>
      </c>
      <c r="F77" s="728"/>
      <c r="G77" s="728"/>
    </row>
    <row r="78" spans="1:157" s="22" customFormat="1" ht="11.25" x14ac:dyDescent="0.2">
      <c r="A78" s="77" t="s">
        <v>2</v>
      </c>
      <c r="B78" s="77" t="s">
        <v>3</v>
      </c>
      <c r="C78" s="77" t="s">
        <v>4</v>
      </c>
      <c r="D78" s="77" t="s">
        <v>5</v>
      </c>
      <c r="E78" s="77" t="s">
        <v>46</v>
      </c>
      <c r="F78" s="77" t="s">
        <v>47</v>
      </c>
      <c r="G78" s="77" t="s">
        <v>48</v>
      </c>
    </row>
    <row r="79" spans="1:157" s="19" customFormat="1" ht="51.75" customHeight="1" x14ac:dyDescent="0.2">
      <c r="A79" s="30" t="s">
        <v>103</v>
      </c>
      <c r="B79" s="78" t="s">
        <v>386</v>
      </c>
      <c r="C79" s="78" t="s">
        <v>137</v>
      </c>
      <c r="D79" s="78" t="s">
        <v>137</v>
      </c>
      <c r="E79" s="78" t="s">
        <v>137</v>
      </c>
      <c r="F79" s="78" t="s">
        <v>137</v>
      </c>
      <c r="G79" s="78" t="s">
        <v>137</v>
      </c>
    </row>
    <row r="82" spans="1:157" s="19" customFormat="1" ht="11.25" customHeight="1" x14ac:dyDescent="0.2">
      <c r="A82" s="131"/>
      <c r="B82" s="132"/>
      <c r="C82" s="132"/>
      <c r="D82" s="132"/>
      <c r="E82" s="132"/>
      <c r="F82" s="132"/>
      <c r="G82" s="132"/>
    </row>
    <row r="83" spans="1:157" s="19" customFormat="1" ht="12.75" x14ac:dyDescent="0.2">
      <c r="G83" s="27" t="s">
        <v>104</v>
      </c>
    </row>
    <row r="84" spans="1:157" s="19" customFormat="1" ht="12.75" customHeight="1" x14ac:dyDescent="0.2">
      <c r="G84" s="26" t="s">
        <v>92</v>
      </c>
    </row>
    <row r="85" spans="1:157" x14ac:dyDescent="0.25">
      <c r="G85" s="25" t="s">
        <v>0</v>
      </c>
    </row>
    <row r="86" spans="1:157" s="23" customFormat="1" ht="48.75" customHeight="1" x14ac:dyDescent="0.25">
      <c r="A86" s="725" t="s">
        <v>91</v>
      </c>
      <c r="B86" s="725"/>
      <c r="C86" s="725"/>
      <c r="D86" s="725"/>
      <c r="E86" s="725"/>
      <c r="F86" s="725"/>
      <c r="G86" s="725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</row>
    <row r="87" spans="1:157" s="23" customFormat="1" ht="18.75" customHeight="1" x14ac:dyDescent="0.25">
      <c r="B87" s="726" t="s">
        <v>467</v>
      </c>
      <c r="C87" s="730"/>
      <c r="D87" s="730"/>
      <c r="E87" s="730"/>
      <c r="F87" s="730"/>
      <c r="G87" s="29"/>
      <c r="H87" s="28"/>
      <c r="I87" s="28"/>
      <c r="J87" s="28"/>
      <c r="K87" s="28"/>
      <c r="L87" s="28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</row>
    <row r="88" spans="1:157" s="22" customFormat="1" ht="11.25" x14ac:dyDescent="0.2">
      <c r="F88" s="729"/>
      <c r="G88" s="729"/>
    </row>
    <row r="89" spans="1:157" s="5" customFormat="1" ht="15" customHeight="1" x14ac:dyDescent="0.25">
      <c r="A89" s="731" t="s">
        <v>466</v>
      </c>
      <c r="B89" s="731"/>
      <c r="C89" s="731"/>
      <c r="D89" s="731"/>
      <c r="E89" s="21"/>
      <c r="H89" s="21"/>
      <c r="I89" s="21"/>
      <c r="J89" s="21"/>
      <c r="K89" s="21"/>
      <c r="L89" s="21"/>
      <c r="M89" s="21"/>
    </row>
    <row r="90" spans="1:157" s="60" customFormat="1" ht="15.75" x14ac:dyDescent="0.25">
      <c r="B90" s="610"/>
      <c r="C90" s="610"/>
      <c r="D90" s="610"/>
      <c r="G90" s="160" t="s">
        <v>546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1:157" s="19" customFormat="1" ht="20.25" customHeight="1" x14ac:dyDescent="0.2">
      <c r="A91" s="728" t="s">
        <v>102</v>
      </c>
      <c r="B91" s="728" t="s">
        <v>98</v>
      </c>
      <c r="C91" s="728" t="s">
        <v>97</v>
      </c>
      <c r="D91" s="728" t="s">
        <v>99</v>
      </c>
      <c r="E91" s="728"/>
      <c r="F91" s="728" t="s">
        <v>94</v>
      </c>
      <c r="G91" s="728" t="s">
        <v>93</v>
      </c>
    </row>
    <row r="92" spans="1:157" s="19" customFormat="1" ht="36" customHeight="1" x14ac:dyDescent="0.2">
      <c r="A92" s="728"/>
      <c r="B92" s="728"/>
      <c r="C92" s="728"/>
      <c r="D92" s="159" t="s">
        <v>96</v>
      </c>
      <c r="E92" s="159" t="s">
        <v>95</v>
      </c>
      <c r="F92" s="728"/>
      <c r="G92" s="728"/>
    </row>
    <row r="93" spans="1:157" s="22" customFormat="1" ht="11.25" x14ac:dyDescent="0.2">
      <c r="A93" s="77" t="s">
        <v>2</v>
      </c>
      <c r="B93" s="77" t="s">
        <v>3</v>
      </c>
      <c r="C93" s="77" t="s">
        <v>4</v>
      </c>
      <c r="D93" s="77" t="s">
        <v>5</v>
      </c>
      <c r="E93" s="77" t="s">
        <v>46</v>
      </c>
      <c r="F93" s="77" t="s">
        <v>47</v>
      </c>
      <c r="G93" s="77" t="s">
        <v>48</v>
      </c>
    </row>
    <row r="94" spans="1:157" s="19" customFormat="1" ht="51.75" customHeight="1" x14ac:dyDescent="0.2">
      <c r="A94" s="30" t="s">
        <v>103</v>
      </c>
      <c r="B94" s="78" t="s">
        <v>386</v>
      </c>
      <c r="C94" s="78" t="s">
        <v>137</v>
      </c>
      <c r="D94" s="78" t="s">
        <v>137</v>
      </c>
      <c r="E94" s="78" t="s">
        <v>137</v>
      </c>
      <c r="F94" s="78" t="s">
        <v>137</v>
      </c>
      <c r="G94" s="78" t="s">
        <v>137</v>
      </c>
    </row>
    <row r="95" spans="1:157" ht="11.25" customHeight="1" x14ac:dyDescent="0.25"/>
    <row r="96" spans="1:157" s="19" customFormat="1" ht="11.25" customHeight="1" x14ac:dyDescent="0.2">
      <c r="A96" s="131"/>
      <c r="B96" s="132"/>
      <c r="C96" s="132"/>
      <c r="D96" s="132"/>
      <c r="E96" s="132"/>
      <c r="F96" s="132"/>
      <c r="G96" s="132"/>
    </row>
    <row r="97" spans="1:157" s="19" customFormat="1" ht="12.75" x14ac:dyDescent="0.2">
      <c r="G97" s="27" t="s">
        <v>104</v>
      </c>
    </row>
    <row r="98" spans="1:157" s="19" customFormat="1" ht="12.75" customHeight="1" x14ac:dyDescent="0.2">
      <c r="G98" s="26" t="s">
        <v>92</v>
      </c>
    </row>
    <row r="99" spans="1:157" x14ac:dyDescent="0.25">
      <c r="G99" s="25" t="s">
        <v>0</v>
      </c>
    </row>
    <row r="100" spans="1:157" s="23" customFormat="1" ht="48.75" customHeight="1" x14ac:dyDescent="0.25">
      <c r="A100" s="725" t="s">
        <v>91</v>
      </c>
      <c r="B100" s="725"/>
      <c r="C100" s="725"/>
      <c r="D100" s="725"/>
      <c r="E100" s="725"/>
      <c r="F100" s="725"/>
      <c r="G100" s="725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</row>
    <row r="101" spans="1:157" s="23" customFormat="1" ht="18.75" customHeight="1" x14ac:dyDescent="0.25">
      <c r="B101" s="726" t="s">
        <v>467</v>
      </c>
      <c r="C101" s="730"/>
      <c r="D101" s="730"/>
      <c r="E101" s="730"/>
      <c r="F101" s="730"/>
      <c r="G101" s="29"/>
      <c r="H101" s="28"/>
      <c r="I101" s="28"/>
      <c r="J101" s="28"/>
      <c r="K101" s="28"/>
      <c r="L101" s="28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</row>
    <row r="102" spans="1:157" s="22" customFormat="1" ht="11.25" x14ac:dyDescent="0.2">
      <c r="F102" s="729"/>
      <c r="G102" s="729"/>
    </row>
    <row r="103" spans="1:157" s="5" customFormat="1" ht="15" customHeight="1" x14ac:dyDescent="0.25">
      <c r="A103" s="731" t="s">
        <v>466</v>
      </c>
      <c r="B103" s="731"/>
      <c r="C103" s="731"/>
      <c r="D103" s="731"/>
      <c r="E103" s="21"/>
      <c r="H103" s="21"/>
      <c r="I103" s="21"/>
      <c r="J103" s="21"/>
      <c r="K103" s="21"/>
      <c r="L103" s="21"/>
      <c r="M103" s="21"/>
    </row>
    <row r="104" spans="1:157" s="60" customFormat="1" ht="15.75" x14ac:dyDescent="0.25">
      <c r="B104" s="610"/>
      <c r="C104" s="610"/>
      <c r="D104" s="610"/>
      <c r="G104" s="263" t="s">
        <v>547</v>
      </c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</row>
    <row r="105" spans="1:157" s="19" customFormat="1" ht="20.25" customHeight="1" x14ac:dyDescent="0.2">
      <c r="A105" s="728" t="s">
        <v>102</v>
      </c>
      <c r="B105" s="728" t="s">
        <v>98</v>
      </c>
      <c r="C105" s="728" t="s">
        <v>97</v>
      </c>
      <c r="D105" s="728" t="s">
        <v>99</v>
      </c>
      <c r="E105" s="728"/>
      <c r="F105" s="728" t="s">
        <v>94</v>
      </c>
      <c r="G105" s="728" t="s">
        <v>93</v>
      </c>
    </row>
    <row r="106" spans="1:157" s="19" customFormat="1" ht="36" customHeight="1" x14ac:dyDescent="0.2">
      <c r="A106" s="728"/>
      <c r="B106" s="728"/>
      <c r="C106" s="728"/>
      <c r="D106" s="262" t="s">
        <v>96</v>
      </c>
      <c r="E106" s="262" t="s">
        <v>95</v>
      </c>
      <c r="F106" s="728"/>
      <c r="G106" s="728"/>
    </row>
    <row r="107" spans="1:157" s="22" customFormat="1" ht="11.25" x14ac:dyDescent="0.2">
      <c r="A107" s="77" t="s">
        <v>2</v>
      </c>
      <c r="B107" s="77" t="s">
        <v>3</v>
      </c>
      <c r="C107" s="77" t="s">
        <v>4</v>
      </c>
      <c r="D107" s="77" t="s">
        <v>5</v>
      </c>
      <c r="E107" s="77" t="s">
        <v>46</v>
      </c>
      <c r="F107" s="77" t="s">
        <v>47</v>
      </c>
      <c r="G107" s="77" t="s">
        <v>48</v>
      </c>
    </row>
    <row r="108" spans="1:157" s="19" customFormat="1" ht="51.75" customHeight="1" x14ac:dyDescent="0.2">
      <c r="A108" s="30" t="s">
        <v>103</v>
      </c>
      <c r="B108" s="78" t="s">
        <v>386</v>
      </c>
      <c r="C108" s="78" t="s">
        <v>137</v>
      </c>
      <c r="D108" s="78" t="s">
        <v>137</v>
      </c>
      <c r="E108" s="78" t="s">
        <v>137</v>
      </c>
      <c r="F108" s="78" t="s">
        <v>137</v>
      </c>
      <c r="G108" s="78" t="s">
        <v>137</v>
      </c>
    </row>
    <row r="109" spans="1:157" s="19" customFormat="1" ht="12.75" x14ac:dyDescent="0.2">
      <c r="G109" s="27" t="s">
        <v>104</v>
      </c>
    </row>
    <row r="110" spans="1:157" s="19" customFormat="1" ht="12.75" customHeight="1" x14ac:dyDescent="0.2">
      <c r="G110" s="26" t="s">
        <v>92</v>
      </c>
    </row>
    <row r="111" spans="1:157" x14ac:dyDescent="0.25">
      <c r="G111" s="25" t="s">
        <v>0</v>
      </c>
    </row>
    <row r="112" spans="1:157" s="23" customFormat="1" ht="48.75" customHeight="1" x14ac:dyDescent="0.25">
      <c r="A112" s="725" t="s">
        <v>91</v>
      </c>
      <c r="B112" s="725"/>
      <c r="C112" s="725"/>
      <c r="D112" s="725"/>
      <c r="E112" s="725"/>
      <c r="F112" s="725"/>
      <c r="G112" s="725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</row>
    <row r="113" spans="1:157" s="23" customFormat="1" ht="18.75" customHeight="1" x14ac:dyDescent="0.25">
      <c r="B113" s="726" t="s">
        <v>467</v>
      </c>
      <c r="C113" s="730"/>
      <c r="D113" s="730"/>
      <c r="E113" s="730"/>
      <c r="F113" s="730"/>
      <c r="G113" s="29"/>
      <c r="H113" s="28"/>
      <c r="I113" s="28"/>
      <c r="J113" s="28"/>
      <c r="K113" s="28"/>
      <c r="L113" s="28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</row>
    <row r="114" spans="1:157" s="22" customFormat="1" ht="11.25" x14ac:dyDescent="0.2">
      <c r="F114" s="729"/>
      <c r="G114" s="729"/>
    </row>
    <row r="115" spans="1:157" s="5" customFormat="1" ht="15" customHeight="1" x14ac:dyDescent="0.25">
      <c r="A115" s="731" t="s">
        <v>466</v>
      </c>
      <c r="B115" s="731"/>
      <c r="C115" s="731"/>
      <c r="D115" s="731"/>
      <c r="E115" s="21"/>
      <c r="H115" s="21"/>
      <c r="I115" s="21"/>
      <c r="J115" s="21"/>
      <c r="K115" s="21"/>
      <c r="L115" s="21"/>
      <c r="M115" s="21"/>
    </row>
    <row r="116" spans="1:157" s="60" customFormat="1" ht="15.75" x14ac:dyDescent="0.25">
      <c r="B116" s="610"/>
      <c r="C116" s="610"/>
      <c r="D116" s="610"/>
      <c r="G116" s="263" t="s">
        <v>548</v>
      </c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</row>
    <row r="117" spans="1:157" s="19" customFormat="1" ht="20.25" customHeight="1" x14ac:dyDescent="0.2">
      <c r="A117" s="728" t="s">
        <v>102</v>
      </c>
      <c r="B117" s="728" t="s">
        <v>98</v>
      </c>
      <c r="C117" s="728" t="s">
        <v>97</v>
      </c>
      <c r="D117" s="728" t="s">
        <v>99</v>
      </c>
      <c r="E117" s="728"/>
      <c r="F117" s="728" t="s">
        <v>94</v>
      </c>
      <c r="G117" s="728" t="s">
        <v>93</v>
      </c>
    </row>
    <row r="118" spans="1:157" s="19" customFormat="1" ht="36" customHeight="1" x14ac:dyDescent="0.2">
      <c r="A118" s="728"/>
      <c r="B118" s="728"/>
      <c r="C118" s="728"/>
      <c r="D118" s="353" t="s">
        <v>96</v>
      </c>
      <c r="E118" s="353" t="s">
        <v>95</v>
      </c>
      <c r="F118" s="728"/>
      <c r="G118" s="728"/>
    </row>
    <row r="119" spans="1:157" s="22" customFormat="1" ht="11.25" x14ac:dyDescent="0.2">
      <c r="A119" s="77" t="s">
        <v>2</v>
      </c>
      <c r="B119" s="77" t="s">
        <v>3</v>
      </c>
      <c r="C119" s="77" t="s">
        <v>4</v>
      </c>
      <c r="D119" s="77" t="s">
        <v>5</v>
      </c>
      <c r="E119" s="77" t="s">
        <v>46</v>
      </c>
      <c r="F119" s="77" t="s">
        <v>47</v>
      </c>
      <c r="G119" s="77" t="s">
        <v>48</v>
      </c>
    </row>
    <row r="120" spans="1:157" s="19" customFormat="1" ht="51.75" customHeight="1" x14ac:dyDescent="0.2">
      <c r="A120" s="30" t="s">
        <v>103</v>
      </c>
      <c r="B120" s="78" t="s">
        <v>386</v>
      </c>
      <c r="C120" s="78">
        <v>1</v>
      </c>
      <c r="D120" s="78" t="s">
        <v>137</v>
      </c>
      <c r="E120" s="78" t="s">
        <v>137</v>
      </c>
      <c r="F120" s="78">
        <v>1</v>
      </c>
      <c r="G120" s="78">
        <v>1</v>
      </c>
    </row>
    <row r="121" spans="1:157" ht="11.25" customHeight="1" x14ac:dyDescent="0.25"/>
    <row r="122" spans="1:157" s="19" customFormat="1" ht="11.25" customHeight="1" x14ac:dyDescent="0.2">
      <c r="A122" s="131"/>
      <c r="B122" s="132"/>
      <c r="C122" s="132"/>
      <c r="D122" s="132"/>
      <c r="E122" s="132"/>
      <c r="F122" s="132"/>
      <c r="G122" s="132"/>
    </row>
    <row r="123" spans="1:157" s="19" customFormat="1" ht="12.75" x14ac:dyDescent="0.2">
      <c r="G123" s="27" t="s">
        <v>104</v>
      </c>
    </row>
    <row r="124" spans="1:157" s="19" customFormat="1" ht="12.75" customHeight="1" x14ac:dyDescent="0.2">
      <c r="G124" s="26" t="s">
        <v>92</v>
      </c>
    </row>
    <row r="125" spans="1:157" x14ac:dyDescent="0.25">
      <c r="G125" s="25" t="s">
        <v>0</v>
      </c>
    </row>
    <row r="126" spans="1:157" s="23" customFormat="1" ht="48.75" customHeight="1" x14ac:dyDescent="0.25">
      <c r="A126" s="725" t="s">
        <v>91</v>
      </c>
      <c r="B126" s="725"/>
      <c r="C126" s="725"/>
      <c r="D126" s="725"/>
      <c r="E126" s="725"/>
      <c r="F126" s="725"/>
      <c r="G126" s="725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</row>
    <row r="127" spans="1:157" s="23" customFormat="1" ht="18.75" customHeight="1" x14ac:dyDescent="0.25">
      <c r="B127" s="726" t="s">
        <v>467</v>
      </c>
      <c r="C127" s="730"/>
      <c r="D127" s="730"/>
      <c r="E127" s="730"/>
      <c r="F127" s="730"/>
      <c r="G127" s="29"/>
      <c r="H127" s="28"/>
      <c r="I127" s="28"/>
      <c r="J127" s="28"/>
      <c r="K127" s="28"/>
      <c r="L127" s="28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</row>
    <row r="128" spans="1:157" s="22" customFormat="1" ht="11.25" x14ac:dyDescent="0.2">
      <c r="F128" s="729"/>
      <c r="G128" s="729"/>
    </row>
    <row r="129" spans="1:157" s="5" customFormat="1" ht="15" customHeight="1" x14ac:dyDescent="0.25">
      <c r="A129" s="731" t="s">
        <v>466</v>
      </c>
      <c r="B129" s="731"/>
      <c r="C129" s="731"/>
      <c r="D129" s="731"/>
      <c r="E129" s="21"/>
      <c r="H129" s="21"/>
      <c r="I129" s="21"/>
      <c r="J129" s="21"/>
      <c r="K129" s="21"/>
      <c r="L129" s="21"/>
      <c r="M129" s="21"/>
    </row>
    <row r="130" spans="1:157" s="60" customFormat="1" ht="15.75" x14ac:dyDescent="0.25">
      <c r="B130" s="610"/>
      <c r="C130" s="610"/>
      <c r="D130" s="610"/>
      <c r="G130" s="263" t="s">
        <v>549</v>
      </c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</row>
    <row r="131" spans="1:157" s="19" customFormat="1" ht="20.25" customHeight="1" x14ac:dyDescent="0.2">
      <c r="A131" s="728" t="s">
        <v>102</v>
      </c>
      <c r="B131" s="728" t="s">
        <v>98</v>
      </c>
      <c r="C131" s="728" t="s">
        <v>97</v>
      </c>
      <c r="D131" s="728" t="s">
        <v>99</v>
      </c>
      <c r="E131" s="728"/>
      <c r="F131" s="728" t="s">
        <v>94</v>
      </c>
      <c r="G131" s="728" t="s">
        <v>93</v>
      </c>
    </row>
    <row r="132" spans="1:157" s="19" customFormat="1" ht="36" customHeight="1" x14ac:dyDescent="0.2">
      <c r="A132" s="728"/>
      <c r="B132" s="728"/>
      <c r="C132" s="728"/>
      <c r="D132" s="353" t="s">
        <v>96</v>
      </c>
      <c r="E132" s="353" t="s">
        <v>95</v>
      </c>
      <c r="F132" s="728"/>
      <c r="G132" s="728"/>
    </row>
    <row r="133" spans="1:157" s="22" customFormat="1" ht="11.25" x14ac:dyDescent="0.2">
      <c r="A133" s="77" t="s">
        <v>2</v>
      </c>
      <c r="B133" s="77" t="s">
        <v>3</v>
      </c>
      <c r="C133" s="77" t="s">
        <v>4</v>
      </c>
      <c r="D133" s="77" t="s">
        <v>5</v>
      </c>
      <c r="E133" s="77" t="s">
        <v>46</v>
      </c>
      <c r="F133" s="77" t="s">
        <v>47</v>
      </c>
      <c r="G133" s="77" t="s">
        <v>48</v>
      </c>
    </row>
    <row r="134" spans="1:157" s="19" customFormat="1" ht="51.75" customHeight="1" x14ac:dyDescent="0.2">
      <c r="A134" s="30" t="s">
        <v>103</v>
      </c>
      <c r="B134" s="78" t="s">
        <v>386</v>
      </c>
      <c r="C134" s="78" t="s">
        <v>137</v>
      </c>
      <c r="D134" s="78" t="s">
        <v>137</v>
      </c>
      <c r="E134" s="78" t="s">
        <v>137</v>
      </c>
      <c r="F134" s="78" t="s">
        <v>137</v>
      </c>
      <c r="G134" s="78" t="s">
        <v>137</v>
      </c>
    </row>
    <row r="135" spans="1:157" ht="11.25" customHeight="1" x14ac:dyDescent="0.25"/>
    <row r="136" spans="1:157" s="19" customFormat="1" ht="12.75" x14ac:dyDescent="0.2">
      <c r="G136" s="27" t="s">
        <v>104</v>
      </c>
    </row>
    <row r="137" spans="1:157" s="19" customFormat="1" ht="12.75" customHeight="1" x14ac:dyDescent="0.2">
      <c r="G137" s="26" t="s">
        <v>92</v>
      </c>
    </row>
    <row r="138" spans="1:157" x14ac:dyDescent="0.25">
      <c r="G138" s="25" t="s">
        <v>0</v>
      </c>
    </row>
    <row r="139" spans="1:157" s="23" customFormat="1" ht="48.75" customHeight="1" x14ac:dyDescent="0.25">
      <c r="A139" s="725" t="s">
        <v>91</v>
      </c>
      <c r="B139" s="725"/>
      <c r="C139" s="725"/>
      <c r="D139" s="725"/>
      <c r="E139" s="725"/>
      <c r="F139" s="725"/>
      <c r="G139" s="725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</row>
    <row r="140" spans="1:157" s="23" customFormat="1" ht="18.75" customHeight="1" x14ac:dyDescent="0.25">
      <c r="B140" s="726" t="s">
        <v>467</v>
      </c>
      <c r="C140" s="730"/>
      <c r="D140" s="730"/>
      <c r="E140" s="730"/>
      <c r="F140" s="730"/>
      <c r="G140" s="29"/>
      <c r="H140" s="28"/>
      <c r="I140" s="28"/>
      <c r="J140" s="28"/>
      <c r="K140" s="28"/>
      <c r="L140" s="28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</row>
    <row r="141" spans="1:157" s="22" customFormat="1" ht="11.25" x14ac:dyDescent="0.2">
      <c r="F141" s="729"/>
      <c r="G141" s="729"/>
    </row>
    <row r="142" spans="1:157" s="5" customFormat="1" ht="15" customHeight="1" x14ac:dyDescent="0.25">
      <c r="A142" s="731" t="s">
        <v>466</v>
      </c>
      <c r="B142" s="731"/>
      <c r="C142" s="731"/>
      <c r="D142" s="731"/>
      <c r="E142" s="21"/>
      <c r="H142" s="21"/>
      <c r="I142" s="21"/>
      <c r="J142" s="21"/>
      <c r="K142" s="21"/>
      <c r="L142" s="21"/>
      <c r="M142" s="21"/>
    </row>
    <row r="143" spans="1:157" s="60" customFormat="1" ht="15.75" x14ac:dyDescent="0.25">
      <c r="B143" s="610"/>
      <c r="C143" s="610"/>
      <c r="D143" s="610"/>
      <c r="G143" s="263" t="s">
        <v>550</v>
      </c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</row>
    <row r="144" spans="1:157" s="19" customFormat="1" ht="20.25" customHeight="1" x14ac:dyDescent="0.2">
      <c r="A144" s="728" t="s">
        <v>102</v>
      </c>
      <c r="B144" s="728" t="s">
        <v>98</v>
      </c>
      <c r="C144" s="728" t="s">
        <v>97</v>
      </c>
      <c r="D144" s="728" t="s">
        <v>99</v>
      </c>
      <c r="E144" s="728"/>
      <c r="F144" s="728" t="s">
        <v>94</v>
      </c>
      <c r="G144" s="728" t="s">
        <v>93</v>
      </c>
    </row>
    <row r="145" spans="1:157" s="19" customFormat="1" ht="36" customHeight="1" x14ac:dyDescent="0.2">
      <c r="A145" s="728"/>
      <c r="B145" s="728"/>
      <c r="C145" s="728"/>
      <c r="D145" s="353" t="s">
        <v>96</v>
      </c>
      <c r="E145" s="353" t="s">
        <v>95</v>
      </c>
      <c r="F145" s="728"/>
      <c r="G145" s="728"/>
    </row>
    <row r="146" spans="1:157" s="22" customFormat="1" ht="11.25" x14ac:dyDescent="0.2">
      <c r="A146" s="77" t="s">
        <v>2</v>
      </c>
      <c r="B146" s="77" t="s">
        <v>3</v>
      </c>
      <c r="C146" s="77" t="s">
        <v>4</v>
      </c>
      <c r="D146" s="77" t="s">
        <v>5</v>
      </c>
      <c r="E146" s="77" t="s">
        <v>46</v>
      </c>
      <c r="F146" s="77" t="s">
        <v>47</v>
      </c>
      <c r="G146" s="77" t="s">
        <v>48</v>
      </c>
    </row>
    <row r="147" spans="1:157" s="19" customFormat="1" ht="51.75" customHeight="1" x14ac:dyDescent="0.2">
      <c r="A147" s="30" t="s">
        <v>103</v>
      </c>
      <c r="B147" s="78" t="s">
        <v>386</v>
      </c>
      <c r="C147" s="78" t="s">
        <v>137</v>
      </c>
      <c r="D147" s="78" t="s">
        <v>137</v>
      </c>
      <c r="E147" s="78" t="s">
        <v>137</v>
      </c>
      <c r="F147" s="78" t="s">
        <v>137</v>
      </c>
      <c r="G147" s="78" t="s">
        <v>137</v>
      </c>
    </row>
    <row r="148" spans="1:157" ht="11.25" customHeight="1" x14ac:dyDescent="0.25"/>
    <row r="149" spans="1:157" s="19" customFormat="1" ht="11.25" customHeight="1" x14ac:dyDescent="0.2">
      <c r="A149" s="131"/>
      <c r="B149" s="132"/>
      <c r="C149" s="132"/>
      <c r="D149" s="132"/>
      <c r="E149" s="132"/>
      <c r="F149" s="132"/>
      <c r="G149" s="132"/>
    </row>
    <row r="150" spans="1:157" s="19" customFormat="1" ht="12.75" x14ac:dyDescent="0.2">
      <c r="G150" s="27" t="s">
        <v>104</v>
      </c>
    </row>
    <row r="151" spans="1:157" s="19" customFormat="1" ht="12.75" customHeight="1" x14ac:dyDescent="0.2">
      <c r="G151" s="26" t="s">
        <v>92</v>
      </c>
    </row>
    <row r="152" spans="1:157" x14ac:dyDescent="0.25">
      <c r="G152" s="25" t="s">
        <v>0</v>
      </c>
    </row>
    <row r="153" spans="1:157" s="23" customFormat="1" ht="48.75" customHeight="1" x14ac:dyDescent="0.25">
      <c r="A153" s="725" t="s">
        <v>91</v>
      </c>
      <c r="B153" s="725"/>
      <c r="C153" s="725"/>
      <c r="D153" s="725"/>
      <c r="E153" s="725"/>
      <c r="F153" s="725"/>
      <c r="G153" s="725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</row>
    <row r="154" spans="1:157" s="23" customFormat="1" ht="18.75" customHeight="1" x14ac:dyDescent="0.25">
      <c r="B154" s="726" t="s">
        <v>467</v>
      </c>
      <c r="C154" s="730"/>
      <c r="D154" s="730"/>
      <c r="E154" s="730"/>
      <c r="F154" s="730"/>
      <c r="G154" s="29"/>
      <c r="H154" s="28"/>
      <c r="I154" s="28"/>
      <c r="J154" s="28"/>
      <c r="K154" s="28"/>
      <c r="L154" s="28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</row>
    <row r="155" spans="1:157" s="22" customFormat="1" ht="11.25" x14ac:dyDescent="0.2">
      <c r="F155" s="729"/>
      <c r="G155" s="729"/>
    </row>
    <row r="156" spans="1:157" s="5" customFormat="1" ht="15" customHeight="1" x14ac:dyDescent="0.25">
      <c r="A156" s="731" t="s">
        <v>466</v>
      </c>
      <c r="B156" s="731"/>
      <c r="C156" s="731"/>
      <c r="D156" s="731"/>
      <c r="E156" s="21"/>
      <c r="H156" s="21"/>
      <c r="I156" s="21"/>
      <c r="J156" s="21"/>
      <c r="K156" s="21"/>
      <c r="L156" s="21"/>
      <c r="M156" s="21"/>
    </row>
    <row r="157" spans="1:157" s="60" customFormat="1" ht="15.75" x14ac:dyDescent="0.25">
      <c r="B157" s="610"/>
      <c r="C157" s="610"/>
      <c r="D157" s="610"/>
      <c r="G157" s="263" t="s">
        <v>551</v>
      </c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</row>
    <row r="158" spans="1:157" s="19" customFormat="1" ht="20.25" customHeight="1" x14ac:dyDescent="0.2">
      <c r="A158" s="728" t="s">
        <v>102</v>
      </c>
      <c r="B158" s="728" t="s">
        <v>98</v>
      </c>
      <c r="C158" s="728" t="s">
        <v>97</v>
      </c>
      <c r="D158" s="728" t="s">
        <v>99</v>
      </c>
      <c r="E158" s="728"/>
      <c r="F158" s="728" t="s">
        <v>94</v>
      </c>
      <c r="G158" s="728" t="s">
        <v>93</v>
      </c>
    </row>
    <row r="159" spans="1:157" s="19" customFormat="1" ht="36" customHeight="1" x14ac:dyDescent="0.2">
      <c r="A159" s="728"/>
      <c r="B159" s="728"/>
      <c r="C159" s="728"/>
      <c r="D159" s="353" t="s">
        <v>96</v>
      </c>
      <c r="E159" s="353" t="s">
        <v>95</v>
      </c>
      <c r="F159" s="728"/>
      <c r="G159" s="728"/>
    </row>
    <row r="160" spans="1:157" s="22" customFormat="1" ht="11.25" x14ac:dyDescent="0.2">
      <c r="A160" s="77" t="s">
        <v>2</v>
      </c>
      <c r="B160" s="77" t="s">
        <v>3</v>
      </c>
      <c r="C160" s="77" t="s">
        <v>4</v>
      </c>
      <c r="D160" s="77" t="s">
        <v>5</v>
      </c>
      <c r="E160" s="77" t="s">
        <v>46</v>
      </c>
      <c r="F160" s="77" t="s">
        <v>47</v>
      </c>
      <c r="G160" s="77" t="s">
        <v>48</v>
      </c>
    </row>
    <row r="161" spans="1:7" s="19" customFormat="1" ht="51.75" customHeight="1" x14ac:dyDescent="0.2">
      <c r="A161" s="30" t="s">
        <v>103</v>
      </c>
      <c r="B161" s="78" t="s">
        <v>386</v>
      </c>
      <c r="C161" s="78" t="s">
        <v>137</v>
      </c>
      <c r="D161" s="78" t="s">
        <v>137</v>
      </c>
      <c r="E161" s="78" t="s">
        <v>137</v>
      </c>
      <c r="F161" s="78" t="s">
        <v>137</v>
      </c>
      <c r="G161" s="78" t="s">
        <v>137</v>
      </c>
    </row>
  </sheetData>
  <mergeCells count="131">
    <mergeCell ref="F158:F159"/>
    <mergeCell ref="G158:G159"/>
    <mergeCell ref="B157:D157"/>
    <mergeCell ref="A158:A159"/>
    <mergeCell ref="B158:B159"/>
    <mergeCell ref="C158:C159"/>
    <mergeCell ref="D158:E158"/>
    <mergeCell ref="G144:G145"/>
    <mergeCell ref="A153:G153"/>
    <mergeCell ref="B154:F154"/>
    <mergeCell ref="F155:G155"/>
    <mergeCell ref="A156:D156"/>
    <mergeCell ref="A144:A145"/>
    <mergeCell ref="B144:B145"/>
    <mergeCell ref="C144:C145"/>
    <mergeCell ref="D144:E144"/>
    <mergeCell ref="F144:F145"/>
    <mergeCell ref="B143:D143"/>
    <mergeCell ref="B116:D116"/>
    <mergeCell ref="A115:D115"/>
    <mergeCell ref="F114:G114"/>
    <mergeCell ref="B113:F113"/>
    <mergeCell ref="G131:G132"/>
    <mergeCell ref="F131:F132"/>
    <mergeCell ref="C131:C132"/>
    <mergeCell ref="B131:B132"/>
    <mergeCell ref="A131:A132"/>
    <mergeCell ref="D131:E131"/>
    <mergeCell ref="B130:D130"/>
    <mergeCell ref="A129:D129"/>
    <mergeCell ref="F128:G128"/>
    <mergeCell ref="B127:F127"/>
    <mergeCell ref="A126:G126"/>
    <mergeCell ref="A139:G139"/>
    <mergeCell ref="B140:F140"/>
    <mergeCell ref="F141:G141"/>
    <mergeCell ref="A142:D142"/>
    <mergeCell ref="D91:E91"/>
    <mergeCell ref="F91:F92"/>
    <mergeCell ref="A86:G86"/>
    <mergeCell ref="B87:F87"/>
    <mergeCell ref="F88:G88"/>
    <mergeCell ref="A89:D89"/>
    <mergeCell ref="B90:D90"/>
    <mergeCell ref="A112:G112"/>
    <mergeCell ref="G117:G118"/>
    <mergeCell ref="F117:F118"/>
    <mergeCell ref="C117:C118"/>
    <mergeCell ref="B117:B118"/>
    <mergeCell ref="A117:A118"/>
    <mergeCell ref="D117:E117"/>
    <mergeCell ref="F60:G60"/>
    <mergeCell ref="A61:D61"/>
    <mergeCell ref="A49:A50"/>
    <mergeCell ref="B49:B50"/>
    <mergeCell ref="C49:C50"/>
    <mergeCell ref="D49:E49"/>
    <mergeCell ref="F49:F50"/>
    <mergeCell ref="F105:F106"/>
    <mergeCell ref="G105:G106"/>
    <mergeCell ref="A103:D103"/>
    <mergeCell ref="B104:D104"/>
    <mergeCell ref="A105:A106"/>
    <mergeCell ref="B105:B106"/>
    <mergeCell ref="C105:C106"/>
    <mergeCell ref="D105:E105"/>
    <mergeCell ref="F63:F64"/>
    <mergeCell ref="G63:G64"/>
    <mergeCell ref="A100:G100"/>
    <mergeCell ref="B101:F101"/>
    <mergeCell ref="F102:G102"/>
    <mergeCell ref="G91:G92"/>
    <mergeCell ref="A91:A92"/>
    <mergeCell ref="B91:B92"/>
    <mergeCell ref="C91:C92"/>
    <mergeCell ref="A44:G44"/>
    <mergeCell ref="B45:F45"/>
    <mergeCell ref="F46:G46"/>
    <mergeCell ref="A47:D47"/>
    <mergeCell ref="B48:D48"/>
    <mergeCell ref="G76:G77"/>
    <mergeCell ref="A76:A77"/>
    <mergeCell ref="B76:B77"/>
    <mergeCell ref="C76:C77"/>
    <mergeCell ref="D76:E76"/>
    <mergeCell ref="F76:F77"/>
    <mergeCell ref="A71:G71"/>
    <mergeCell ref="B72:F72"/>
    <mergeCell ref="F73:G73"/>
    <mergeCell ref="A74:D74"/>
    <mergeCell ref="B75:D75"/>
    <mergeCell ref="B62:D62"/>
    <mergeCell ref="A63:A64"/>
    <mergeCell ref="B63:B64"/>
    <mergeCell ref="C63:C64"/>
    <mergeCell ref="D63:E63"/>
    <mergeCell ref="G49:G50"/>
    <mergeCell ref="A58:G58"/>
    <mergeCell ref="B59:F59"/>
    <mergeCell ref="G35:G36"/>
    <mergeCell ref="A35:A36"/>
    <mergeCell ref="B35:B36"/>
    <mergeCell ref="C35:C36"/>
    <mergeCell ref="D35:E35"/>
    <mergeCell ref="F35:F36"/>
    <mergeCell ref="A30:G30"/>
    <mergeCell ref="B31:F31"/>
    <mergeCell ref="F32:G32"/>
    <mergeCell ref="A33:D33"/>
    <mergeCell ref="B34:D34"/>
    <mergeCell ref="A4:G4"/>
    <mergeCell ref="F6:G6"/>
    <mergeCell ref="B9:B10"/>
    <mergeCell ref="B5:F5"/>
    <mergeCell ref="B8:D8"/>
    <mergeCell ref="F9:F10"/>
    <mergeCell ref="A9:A10"/>
    <mergeCell ref="A7:D7"/>
    <mergeCell ref="C9:C10"/>
    <mergeCell ref="D9:E9"/>
    <mergeCell ref="G9:G10"/>
    <mergeCell ref="B21:D21"/>
    <mergeCell ref="A17:G17"/>
    <mergeCell ref="A18:G18"/>
    <mergeCell ref="A19:G19"/>
    <mergeCell ref="G22:G23"/>
    <mergeCell ref="F22:F23"/>
    <mergeCell ref="C22:C23"/>
    <mergeCell ref="B22:B23"/>
    <mergeCell ref="A22:A23"/>
    <mergeCell ref="D22:E22"/>
  </mergeCells>
  <pageMargins left="0.98425196850393704" right="0.51181102362204722" top="0.78740157480314965" bottom="0.39370078740157483" header="0.19685039370078741" footer="0.19685039370078741"/>
  <pageSetup paperSize="9" scale="84" orientation="landscape" r:id="rId1"/>
  <headerFooter alignWithMargins="0"/>
  <rowBreaks count="5" manualBreakCount="5">
    <brk id="25" max="7" man="1"/>
    <brk id="54" max="7" man="1"/>
    <brk id="82" max="7" man="1"/>
    <brk id="108" max="7" man="1"/>
    <brk id="1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1"/>
  <sheetViews>
    <sheetView view="pageBreakPreview" topLeftCell="A383" zoomScale="82" zoomScaleNormal="100" zoomScaleSheetLayoutView="82" workbookViewId="0">
      <selection activeCell="I406" sqref="I406"/>
    </sheetView>
  </sheetViews>
  <sheetFormatPr defaultRowHeight="12.75" x14ac:dyDescent="0.2"/>
  <cols>
    <col min="1" max="1" width="6.42578125" style="275" customWidth="1"/>
    <col min="2" max="2" width="16.5703125" style="275" customWidth="1"/>
    <col min="3" max="3" width="17.42578125" style="275" customWidth="1"/>
    <col min="4" max="4" width="22" style="275" customWidth="1"/>
    <col min="5" max="5" width="9.5703125" style="275" customWidth="1"/>
    <col min="6" max="6" width="8.28515625" style="275" customWidth="1"/>
    <col min="7" max="7" width="9.5703125" style="275" customWidth="1"/>
    <col min="8" max="8" width="8.28515625" style="275" customWidth="1"/>
    <col min="9" max="9" width="10.28515625" style="275" customWidth="1"/>
    <col min="10" max="10" width="11.140625" style="340" customWidth="1"/>
    <col min="11" max="11" width="9.140625" style="275"/>
    <col min="12" max="12" width="16" style="275" customWidth="1"/>
    <col min="13" max="13" width="9.7109375" style="275" customWidth="1"/>
    <col min="14" max="14" width="8.28515625" style="275" customWidth="1"/>
    <col min="15" max="15" width="9.7109375" style="275" customWidth="1"/>
    <col min="16" max="16" width="8.28515625" style="275" customWidth="1"/>
    <col min="17" max="17" width="6.85546875" style="275" customWidth="1"/>
    <col min="18" max="16384" width="9.140625" style="275"/>
  </cols>
  <sheetData>
    <row r="1" spans="1:17" x14ac:dyDescent="0.2">
      <c r="B1" s="299"/>
      <c r="C1" s="299"/>
      <c r="D1" s="299"/>
      <c r="E1" s="299"/>
      <c r="F1" s="299"/>
      <c r="G1" s="299"/>
      <c r="H1" s="299"/>
      <c r="I1" s="299"/>
      <c r="J1" s="331"/>
      <c r="K1" s="299"/>
      <c r="L1" s="299"/>
      <c r="M1" s="299"/>
      <c r="N1" s="299"/>
      <c r="O1" s="299"/>
      <c r="P1" s="300" t="s">
        <v>141</v>
      </c>
    </row>
    <row r="2" spans="1:17" x14ac:dyDescent="0.2">
      <c r="B2" s="299"/>
      <c r="C2" s="299"/>
      <c r="D2" s="299"/>
      <c r="E2" s="299"/>
      <c r="F2" s="299"/>
      <c r="G2" s="299"/>
      <c r="H2" s="299"/>
      <c r="I2" s="299"/>
      <c r="J2" s="331"/>
      <c r="K2" s="299"/>
      <c r="L2" s="299"/>
      <c r="M2" s="299"/>
      <c r="N2" s="299"/>
      <c r="O2" s="299"/>
      <c r="P2" s="293" t="s">
        <v>425</v>
      </c>
    </row>
    <row r="3" spans="1:17" x14ac:dyDescent="0.2">
      <c r="A3" s="301"/>
      <c r="B3" s="301"/>
      <c r="C3" s="301"/>
      <c r="D3" s="301"/>
      <c r="E3" s="301"/>
      <c r="F3" s="301"/>
      <c r="G3" s="301"/>
      <c r="H3" s="301"/>
      <c r="I3" s="301"/>
      <c r="J3" s="332"/>
      <c r="K3" s="301"/>
      <c r="L3" s="301"/>
      <c r="M3" s="301"/>
      <c r="N3" s="301"/>
      <c r="O3" s="301"/>
      <c r="P3" s="300" t="s">
        <v>64</v>
      </c>
    </row>
    <row r="4" spans="1:17" ht="18" x14ac:dyDescent="0.25">
      <c r="A4" s="757" t="s">
        <v>446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</row>
    <row r="5" spans="1:17" ht="18.75" x14ac:dyDescent="0.3">
      <c r="A5" s="757" t="s">
        <v>462</v>
      </c>
      <c r="B5" s="757"/>
      <c r="C5" s="757"/>
      <c r="D5" s="757"/>
      <c r="E5" s="757"/>
      <c r="F5" s="757"/>
      <c r="G5" s="757"/>
      <c r="H5" s="757"/>
      <c r="I5" s="757"/>
      <c r="J5" s="757"/>
      <c r="K5" s="757"/>
      <c r="L5" s="757"/>
      <c r="M5" s="757"/>
      <c r="N5" s="757"/>
      <c r="O5" s="757"/>
      <c r="P5" s="757"/>
    </row>
    <row r="6" spans="1:17" ht="12" customHeight="1" x14ac:dyDescent="0.25">
      <c r="A6" s="302"/>
      <c r="B6" s="303"/>
      <c r="C6" s="303"/>
      <c r="D6" s="303"/>
      <c r="E6" s="303"/>
      <c r="F6" s="303"/>
      <c r="G6" s="303"/>
      <c r="H6" s="303"/>
      <c r="I6" s="306" t="s">
        <v>11</v>
      </c>
      <c r="J6" s="333"/>
      <c r="K6" s="303"/>
      <c r="L6" s="303"/>
      <c r="M6" s="303"/>
      <c r="N6" s="303"/>
      <c r="O6" s="303"/>
      <c r="P6" s="303"/>
    </row>
    <row r="7" spans="1:17" ht="8.25" customHeight="1" x14ac:dyDescent="0.2">
      <c r="B7" s="306"/>
      <c r="C7" s="306"/>
      <c r="D7" s="306"/>
      <c r="E7" s="306"/>
      <c r="F7" s="306"/>
      <c r="G7" s="306"/>
      <c r="H7" s="306"/>
      <c r="I7" s="306"/>
      <c r="J7" s="334"/>
      <c r="K7" s="306"/>
      <c r="L7" s="306"/>
      <c r="M7" s="306"/>
      <c r="N7" s="306"/>
      <c r="O7" s="306"/>
      <c r="P7" s="306"/>
    </row>
    <row r="8" spans="1:17" ht="14.25" customHeight="1" x14ac:dyDescent="0.25">
      <c r="A8" s="759" t="s">
        <v>554</v>
      </c>
      <c r="B8" s="759"/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759"/>
      <c r="P8" s="759"/>
    </row>
    <row r="9" spans="1:17" ht="34.5" customHeight="1" thickBot="1" x14ac:dyDescent="0.25">
      <c r="A9" s="742" t="s">
        <v>66</v>
      </c>
      <c r="B9" s="744" t="s">
        <v>67</v>
      </c>
      <c r="C9" s="744"/>
      <c r="D9" s="744"/>
      <c r="E9" s="745" t="s">
        <v>90</v>
      </c>
      <c r="F9" s="745"/>
      <c r="G9" s="746" t="s">
        <v>68</v>
      </c>
      <c r="H9" s="746"/>
      <c r="I9" s="746"/>
      <c r="J9" s="746"/>
      <c r="K9" s="746"/>
      <c r="L9" s="746"/>
      <c r="M9" s="745" t="s">
        <v>89</v>
      </c>
      <c r="N9" s="745"/>
      <c r="O9" s="745" t="s">
        <v>69</v>
      </c>
      <c r="P9" s="747"/>
      <c r="Q9" s="307"/>
    </row>
    <row r="10" spans="1:17" ht="13.5" thickBot="1" x14ac:dyDescent="0.25">
      <c r="A10" s="742"/>
      <c r="B10" s="744"/>
      <c r="C10" s="744"/>
      <c r="D10" s="744"/>
      <c r="E10" s="748" t="s">
        <v>70</v>
      </c>
      <c r="F10" s="748" t="s">
        <v>448</v>
      </c>
      <c r="G10" s="748" t="s">
        <v>70</v>
      </c>
      <c r="H10" s="748" t="s">
        <v>448</v>
      </c>
      <c r="I10" s="749" t="s">
        <v>71</v>
      </c>
      <c r="J10" s="749"/>
      <c r="K10" s="749"/>
      <c r="L10" s="749"/>
      <c r="M10" s="748" t="s">
        <v>70</v>
      </c>
      <c r="N10" s="750" t="s">
        <v>448</v>
      </c>
      <c r="O10" s="748" t="s">
        <v>70</v>
      </c>
      <c r="P10" s="751" t="s">
        <v>448</v>
      </c>
      <c r="Q10" s="307"/>
    </row>
    <row r="11" spans="1:17" ht="13.5" thickBot="1" x14ac:dyDescent="0.25">
      <c r="A11" s="742"/>
      <c r="B11" s="744"/>
      <c r="C11" s="744"/>
      <c r="D11" s="744"/>
      <c r="E11" s="748"/>
      <c r="F11" s="748"/>
      <c r="G11" s="748"/>
      <c r="H11" s="748"/>
      <c r="I11" s="753" t="s">
        <v>72</v>
      </c>
      <c r="J11" s="751" t="s">
        <v>73</v>
      </c>
      <c r="K11" s="751"/>
      <c r="L11" s="751"/>
      <c r="M11" s="748"/>
      <c r="N11" s="750"/>
      <c r="O11" s="748"/>
      <c r="P11" s="752"/>
      <c r="Q11" s="307"/>
    </row>
    <row r="12" spans="1:17" ht="53.25" customHeight="1" thickBot="1" x14ac:dyDescent="0.25">
      <c r="A12" s="742"/>
      <c r="B12" s="744"/>
      <c r="C12" s="744"/>
      <c r="D12" s="744"/>
      <c r="E12" s="748"/>
      <c r="F12" s="748"/>
      <c r="G12" s="748"/>
      <c r="H12" s="748"/>
      <c r="I12" s="753"/>
      <c r="J12" s="335" t="s">
        <v>385</v>
      </c>
      <c r="K12" s="308" t="s">
        <v>74</v>
      </c>
      <c r="L12" s="309" t="s">
        <v>75</v>
      </c>
      <c r="M12" s="748"/>
      <c r="N12" s="750"/>
      <c r="O12" s="748"/>
      <c r="P12" s="751"/>
      <c r="Q12" s="307"/>
    </row>
    <row r="13" spans="1:17" x14ac:dyDescent="0.2">
      <c r="A13" s="743"/>
      <c r="B13" s="744">
        <v>1</v>
      </c>
      <c r="C13" s="744"/>
      <c r="D13" s="744"/>
      <c r="E13" s="310">
        <v>2</v>
      </c>
      <c r="F13" s="310">
        <v>3</v>
      </c>
      <c r="G13" s="310">
        <v>4</v>
      </c>
      <c r="H13" s="310">
        <v>5</v>
      </c>
      <c r="I13" s="310">
        <v>6</v>
      </c>
      <c r="J13" s="336">
        <v>7</v>
      </c>
      <c r="K13" s="310">
        <v>8</v>
      </c>
      <c r="L13" s="310">
        <v>9</v>
      </c>
      <c r="M13" s="310">
        <v>10</v>
      </c>
      <c r="N13" s="310">
        <v>11</v>
      </c>
      <c r="O13" s="310">
        <v>12</v>
      </c>
      <c r="P13" s="311">
        <v>13</v>
      </c>
      <c r="Q13" s="307"/>
    </row>
    <row r="14" spans="1:17" ht="14.25" customHeight="1" thickBot="1" x14ac:dyDescent="0.25">
      <c r="A14" s="312">
        <v>1</v>
      </c>
      <c r="B14" s="764" t="s">
        <v>76</v>
      </c>
      <c r="C14" s="766" t="s">
        <v>77</v>
      </c>
      <c r="D14" s="313" t="s">
        <v>78</v>
      </c>
      <c r="E14" s="314" t="s">
        <v>137</v>
      </c>
      <c r="F14" s="314" t="s">
        <v>137</v>
      </c>
      <c r="G14" s="314" t="s">
        <v>137</v>
      </c>
      <c r="H14" s="314" t="s">
        <v>137</v>
      </c>
      <c r="I14" s="314" t="s">
        <v>137</v>
      </c>
      <c r="J14" s="337" t="s">
        <v>137</v>
      </c>
      <c r="K14" s="314" t="s">
        <v>137</v>
      </c>
      <c r="L14" s="314" t="s">
        <v>137</v>
      </c>
      <c r="M14" s="314" t="s">
        <v>137</v>
      </c>
      <c r="N14" s="314" t="s">
        <v>137</v>
      </c>
      <c r="O14" s="314" t="s">
        <v>137</v>
      </c>
      <c r="P14" s="314" t="s">
        <v>137</v>
      </c>
      <c r="Q14" s="307"/>
    </row>
    <row r="15" spans="1:17" ht="14.25" customHeight="1" thickBot="1" x14ac:dyDescent="0.25">
      <c r="A15" s="315">
        <v>2</v>
      </c>
      <c r="B15" s="765"/>
      <c r="C15" s="767"/>
      <c r="D15" s="316" t="s">
        <v>79</v>
      </c>
      <c r="E15" s="314" t="s">
        <v>137</v>
      </c>
      <c r="F15" s="314" t="s">
        <v>137</v>
      </c>
      <c r="G15" s="314" t="s">
        <v>137</v>
      </c>
      <c r="H15" s="314" t="s">
        <v>137</v>
      </c>
      <c r="I15" s="314" t="s">
        <v>137</v>
      </c>
      <c r="J15" s="337" t="s">
        <v>137</v>
      </c>
      <c r="K15" s="314" t="s">
        <v>137</v>
      </c>
      <c r="L15" s="314" t="s">
        <v>137</v>
      </c>
      <c r="M15" s="314" t="s">
        <v>137</v>
      </c>
      <c r="N15" s="314" t="s">
        <v>137</v>
      </c>
      <c r="O15" s="314" t="s">
        <v>137</v>
      </c>
      <c r="P15" s="314" t="s">
        <v>137</v>
      </c>
      <c r="Q15" s="307"/>
    </row>
    <row r="16" spans="1:17" ht="14.25" customHeight="1" thickBot="1" x14ac:dyDescent="0.25">
      <c r="A16" s="315">
        <v>3</v>
      </c>
      <c r="B16" s="765"/>
      <c r="C16" s="768" t="s">
        <v>80</v>
      </c>
      <c r="D16" s="317" t="s">
        <v>78</v>
      </c>
      <c r="E16" s="314" t="s">
        <v>137</v>
      </c>
      <c r="F16" s="314" t="s">
        <v>137</v>
      </c>
      <c r="G16" s="314" t="s">
        <v>137</v>
      </c>
      <c r="H16" s="314" t="s">
        <v>137</v>
      </c>
      <c r="I16" s="314" t="s">
        <v>137</v>
      </c>
      <c r="J16" s="337" t="s">
        <v>137</v>
      </c>
      <c r="K16" s="314" t="s">
        <v>137</v>
      </c>
      <c r="L16" s="314" t="s">
        <v>137</v>
      </c>
      <c r="M16" s="314" t="s">
        <v>137</v>
      </c>
      <c r="N16" s="314" t="s">
        <v>137</v>
      </c>
      <c r="O16" s="314" t="s">
        <v>137</v>
      </c>
      <c r="P16" s="314" t="s">
        <v>137</v>
      </c>
      <c r="Q16" s="307"/>
    </row>
    <row r="17" spans="1:17" ht="14.25" customHeight="1" x14ac:dyDescent="0.2">
      <c r="A17" s="315">
        <v>4</v>
      </c>
      <c r="B17" s="765"/>
      <c r="C17" s="768"/>
      <c r="D17" s="317" t="s">
        <v>79</v>
      </c>
      <c r="E17" s="314" t="s">
        <v>137</v>
      </c>
      <c r="F17" s="314" t="s">
        <v>137</v>
      </c>
      <c r="G17" s="314" t="s">
        <v>137</v>
      </c>
      <c r="H17" s="314" t="s">
        <v>137</v>
      </c>
      <c r="I17" s="314" t="s">
        <v>137</v>
      </c>
      <c r="J17" s="337" t="s">
        <v>137</v>
      </c>
      <c r="K17" s="314" t="s">
        <v>137</v>
      </c>
      <c r="L17" s="314" t="s">
        <v>137</v>
      </c>
      <c r="M17" s="314" t="s">
        <v>137</v>
      </c>
      <c r="N17" s="314" t="s">
        <v>137</v>
      </c>
      <c r="O17" s="314" t="s">
        <v>137</v>
      </c>
      <c r="P17" s="314" t="s">
        <v>137</v>
      </c>
      <c r="Q17" s="307"/>
    </row>
    <row r="18" spans="1:17" ht="14.25" customHeight="1" x14ac:dyDescent="0.2">
      <c r="A18" s="315">
        <v>5</v>
      </c>
      <c r="B18" s="769" t="s">
        <v>81</v>
      </c>
      <c r="C18" s="326" t="s">
        <v>77</v>
      </c>
      <c r="D18" s="318" t="s">
        <v>79</v>
      </c>
      <c r="E18" s="314" t="s">
        <v>137</v>
      </c>
      <c r="F18" s="314" t="s">
        <v>137</v>
      </c>
      <c r="G18" s="314" t="s">
        <v>137</v>
      </c>
      <c r="H18" s="314" t="s">
        <v>137</v>
      </c>
      <c r="I18" s="314" t="s">
        <v>137</v>
      </c>
      <c r="J18" s="337" t="s">
        <v>137</v>
      </c>
      <c r="K18" s="314" t="s">
        <v>137</v>
      </c>
      <c r="L18" s="314" t="s">
        <v>137</v>
      </c>
      <c r="M18" s="314" t="s">
        <v>137</v>
      </c>
      <c r="N18" s="314" t="s">
        <v>137</v>
      </c>
      <c r="O18" s="314" t="s">
        <v>137</v>
      </c>
      <c r="P18" s="314" t="s">
        <v>137</v>
      </c>
      <c r="Q18" s="307"/>
    </row>
    <row r="19" spans="1:17" ht="14.25" customHeight="1" x14ac:dyDescent="0.2">
      <c r="A19" s="315">
        <v>6</v>
      </c>
      <c r="B19" s="769"/>
      <c r="C19" s="326" t="s">
        <v>80</v>
      </c>
      <c r="D19" s="318" t="s">
        <v>79</v>
      </c>
      <c r="E19" s="314" t="s">
        <v>137</v>
      </c>
      <c r="F19" s="314" t="s">
        <v>137</v>
      </c>
      <c r="G19" s="314" t="s">
        <v>137</v>
      </c>
      <c r="H19" s="314" t="s">
        <v>137</v>
      </c>
      <c r="I19" s="314" t="s">
        <v>137</v>
      </c>
      <c r="J19" s="337" t="s">
        <v>137</v>
      </c>
      <c r="K19" s="314" t="s">
        <v>137</v>
      </c>
      <c r="L19" s="314" t="s">
        <v>137</v>
      </c>
      <c r="M19" s="314" t="s">
        <v>137</v>
      </c>
      <c r="N19" s="314" t="s">
        <v>137</v>
      </c>
      <c r="O19" s="314" t="s">
        <v>137</v>
      </c>
      <c r="P19" s="314" t="s">
        <v>137</v>
      </c>
      <c r="Q19" s="307"/>
    </row>
    <row r="20" spans="1:17" ht="14.25" customHeight="1" x14ac:dyDescent="0.2">
      <c r="A20" s="319">
        <v>7</v>
      </c>
      <c r="B20" s="770" t="s">
        <v>82</v>
      </c>
      <c r="C20" s="327" t="s">
        <v>77</v>
      </c>
      <c r="D20" s="318" t="s">
        <v>79</v>
      </c>
      <c r="E20" s="314" t="s">
        <v>137</v>
      </c>
      <c r="F20" s="314" t="s">
        <v>137</v>
      </c>
      <c r="G20" s="314" t="s">
        <v>137</v>
      </c>
      <c r="H20" s="314" t="s">
        <v>137</v>
      </c>
      <c r="I20" s="314" t="s">
        <v>137</v>
      </c>
      <c r="J20" s="337" t="s">
        <v>137</v>
      </c>
      <c r="K20" s="314" t="s">
        <v>137</v>
      </c>
      <c r="L20" s="314" t="s">
        <v>137</v>
      </c>
      <c r="M20" s="314" t="s">
        <v>137</v>
      </c>
      <c r="N20" s="314" t="s">
        <v>137</v>
      </c>
      <c r="O20" s="314" t="s">
        <v>137</v>
      </c>
      <c r="P20" s="314" t="s">
        <v>137</v>
      </c>
      <c r="Q20" s="307"/>
    </row>
    <row r="21" spans="1:17" ht="14.25" customHeight="1" x14ac:dyDescent="0.2">
      <c r="A21" s="319">
        <v>8</v>
      </c>
      <c r="B21" s="770"/>
      <c r="C21" s="327" t="s">
        <v>80</v>
      </c>
      <c r="D21" s="318" t="s">
        <v>79</v>
      </c>
      <c r="E21" s="314" t="s">
        <v>137</v>
      </c>
      <c r="F21" s="314" t="s">
        <v>137</v>
      </c>
      <c r="G21" s="314" t="s">
        <v>137</v>
      </c>
      <c r="H21" s="314" t="s">
        <v>137</v>
      </c>
      <c r="I21" s="314" t="s">
        <v>137</v>
      </c>
      <c r="J21" s="337" t="s">
        <v>137</v>
      </c>
      <c r="K21" s="314" t="s">
        <v>137</v>
      </c>
      <c r="L21" s="314" t="s">
        <v>137</v>
      </c>
      <c r="M21" s="314" t="s">
        <v>137</v>
      </c>
      <c r="N21" s="314" t="s">
        <v>137</v>
      </c>
      <c r="O21" s="314" t="s">
        <v>137</v>
      </c>
      <c r="P21" s="314" t="s">
        <v>137</v>
      </c>
      <c r="Q21" s="307"/>
    </row>
    <row r="22" spans="1:17" ht="29.25" customHeight="1" x14ac:dyDescent="0.2">
      <c r="A22" s="320">
        <v>9</v>
      </c>
      <c r="B22" s="770" t="s">
        <v>140</v>
      </c>
      <c r="C22" s="760" t="s">
        <v>445</v>
      </c>
      <c r="D22" s="761"/>
      <c r="E22" s="314" t="s">
        <v>137</v>
      </c>
      <c r="F22" s="314" t="s">
        <v>137</v>
      </c>
      <c r="G22" s="314" t="s">
        <v>137</v>
      </c>
      <c r="H22" s="314" t="s">
        <v>137</v>
      </c>
      <c r="I22" s="314" t="s">
        <v>137</v>
      </c>
      <c r="J22" s="337" t="s">
        <v>137</v>
      </c>
      <c r="K22" s="314" t="s">
        <v>137</v>
      </c>
      <c r="L22" s="314" t="s">
        <v>137</v>
      </c>
      <c r="M22" s="314" t="s">
        <v>137</v>
      </c>
      <c r="N22" s="314" t="s">
        <v>137</v>
      </c>
      <c r="O22" s="314" t="s">
        <v>137</v>
      </c>
      <c r="P22" s="314" t="s">
        <v>137</v>
      </c>
      <c r="Q22" s="307"/>
    </row>
    <row r="23" spans="1:17" ht="16.5" customHeight="1" x14ac:dyDescent="0.2">
      <c r="A23" s="319">
        <v>10</v>
      </c>
      <c r="B23" s="770"/>
      <c r="C23" s="762" t="s">
        <v>83</v>
      </c>
      <c r="D23" s="763"/>
      <c r="E23" s="314" t="s">
        <v>137</v>
      </c>
      <c r="F23" s="314" t="s">
        <v>137</v>
      </c>
      <c r="G23" s="314" t="s">
        <v>137</v>
      </c>
      <c r="H23" s="314" t="s">
        <v>137</v>
      </c>
      <c r="I23" s="314" t="s">
        <v>137</v>
      </c>
      <c r="J23" s="337" t="s">
        <v>137</v>
      </c>
      <c r="K23" s="314" t="s">
        <v>137</v>
      </c>
      <c r="L23" s="314" t="s">
        <v>137</v>
      </c>
      <c r="M23" s="314" t="s">
        <v>137</v>
      </c>
      <c r="N23" s="314" t="s">
        <v>137</v>
      </c>
      <c r="O23" s="314" t="s">
        <v>137</v>
      </c>
      <c r="P23" s="314" t="s">
        <v>137</v>
      </c>
      <c r="Q23" s="307"/>
    </row>
    <row r="24" spans="1:17" ht="28.5" customHeight="1" x14ac:dyDescent="0.2">
      <c r="A24" s="319">
        <v>11</v>
      </c>
      <c r="B24" s="770"/>
      <c r="C24" s="762" t="s">
        <v>84</v>
      </c>
      <c r="D24" s="763"/>
      <c r="E24" s="314" t="s">
        <v>137</v>
      </c>
      <c r="F24" s="314" t="s">
        <v>137</v>
      </c>
      <c r="G24" s="314" t="s">
        <v>137</v>
      </c>
      <c r="H24" s="314" t="s">
        <v>137</v>
      </c>
      <c r="I24" s="314" t="s">
        <v>137</v>
      </c>
      <c r="J24" s="337" t="s">
        <v>137</v>
      </c>
      <c r="K24" s="314" t="s">
        <v>137</v>
      </c>
      <c r="L24" s="314" t="s">
        <v>137</v>
      </c>
      <c r="M24" s="314" t="s">
        <v>137</v>
      </c>
      <c r="N24" s="314" t="s">
        <v>137</v>
      </c>
      <c r="O24" s="314" t="s">
        <v>137</v>
      </c>
      <c r="P24" s="314" t="s">
        <v>137</v>
      </c>
      <c r="Q24" s="307"/>
    </row>
    <row r="25" spans="1:17" ht="18" customHeight="1" x14ac:dyDescent="0.2">
      <c r="A25" s="319">
        <v>12</v>
      </c>
      <c r="B25" s="770"/>
      <c r="C25" s="762" t="s">
        <v>85</v>
      </c>
      <c r="D25" s="763"/>
      <c r="E25" s="314" t="s">
        <v>137</v>
      </c>
      <c r="F25" s="314" t="s">
        <v>137</v>
      </c>
      <c r="G25" s="314" t="s">
        <v>137</v>
      </c>
      <c r="H25" s="314" t="s">
        <v>137</v>
      </c>
      <c r="I25" s="314" t="s">
        <v>137</v>
      </c>
      <c r="J25" s="337" t="s">
        <v>137</v>
      </c>
      <c r="K25" s="314" t="s">
        <v>137</v>
      </c>
      <c r="L25" s="314" t="s">
        <v>137</v>
      </c>
      <c r="M25" s="314" t="s">
        <v>137</v>
      </c>
      <c r="N25" s="314" t="s">
        <v>137</v>
      </c>
      <c r="O25" s="314" t="s">
        <v>137</v>
      </c>
      <c r="P25" s="314" t="s">
        <v>137</v>
      </c>
      <c r="Q25" s="307"/>
    </row>
    <row r="26" spans="1:17" ht="29.25" customHeight="1" x14ac:dyDescent="0.2">
      <c r="A26" s="319">
        <v>13</v>
      </c>
      <c r="B26" s="770"/>
      <c r="C26" s="762" t="s">
        <v>86</v>
      </c>
      <c r="D26" s="763"/>
      <c r="E26" s="314" t="s">
        <v>137</v>
      </c>
      <c r="F26" s="314" t="s">
        <v>137</v>
      </c>
      <c r="G26" s="314" t="s">
        <v>137</v>
      </c>
      <c r="H26" s="314" t="s">
        <v>137</v>
      </c>
      <c r="I26" s="314" t="s">
        <v>137</v>
      </c>
      <c r="J26" s="337" t="s">
        <v>137</v>
      </c>
      <c r="K26" s="314" t="s">
        <v>137</v>
      </c>
      <c r="L26" s="314" t="s">
        <v>137</v>
      </c>
      <c r="M26" s="314" t="s">
        <v>137</v>
      </c>
      <c r="N26" s="314" t="s">
        <v>137</v>
      </c>
      <c r="O26" s="314" t="s">
        <v>137</v>
      </c>
      <c r="P26" s="314" t="s">
        <v>137</v>
      </c>
      <c r="Q26" s="307"/>
    </row>
    <row r="27" spans="1:17" ht="29.25" customHeight="1" x14ac:dyDescent="0.2">
      <c r="A27" s="319">
        <v>14</v>
      </c>
      <c r="B27" s="769"/>
      <c r="C27" s="754" t="s">
        <v>87</v>
      </c>
      <c r="D27" s="755"/>
      <c r="E27" s="314" t="s">
        <v>137</v>
      </c>
      <c r="F27" s="314" t="s">
        <v>137</v>
      </c>
      <c r="G27" s="314" t="s">
        <v>137</v>
      </c>
      <c r="H27" s="314" t="s">
        <v>137</v>
      </c>
      <c r="I27" s="314" t="s">
        <v>137</v>
      </c>
      <c r="J27" s="337" t="s">
        <v>137</v>
      </c>
      <c r="K27" s="314" t="s">
        <v>137</v>
      </c>
      <c r="L27" s="314" t="s">
        <v>137</v>
      </c>
      <c r="M27" s="314" t="s">
        <v>137</v>
      </c>
      <c r="N27" s="314" t="s">
        <v>137</v>
      </c>
      <c r="O27" s="314" t="s">
        <v>137</v>
      </c>
      <c r="P27" s="314" t="s">
        <v>137</v>
      </c>
      <c r="Q27" s="307"/>
    </row>
    <row r="28" spans="1:17" ht="21" customHeight="1" x14ac:dyDescent="0.2">
      <c r="A28" s="319">
        <v>15</v>
      </c>
      <c r="B28" s="735" t="s">
        <v>450</v>
      </c>
      <c r="C28" s="735"/>
      <c r="D28" s="735"/>
      <c r="E28" s="314" t="s">
        <v>137</v>
      </c>
      <c r="F28" s="314" t="s">
        <v>137</v>
      </c>
      <c r="G28" s="314" t="s">
        <v>461</v>
      </c>
      <c r="H28" s="314" t="s">
        <v>461</v>
      </c>
      <c r="I28" s="314" t="s">
        <v>461</v>
      </c>
      <c r="J28" s="337" t="s">
        <v>461</v>
      </c>
      <c r="K28" s="314" t="s">
        <v>461</v>
      </c>
      <c r="L28" s="314" t="s">
        <v>461</v>
      </c>
      <c r="M28" s="314" t="s">
        <v>137</v>
      </c>
      <c r="N28" s="314" t="s">
        <v>137</v>
      </c>
      <c r="O28" s="314" t="s">
        <v>137</v>
      </c>
      <c r="P28" s="314" t="s">
        <v>137</v>
      </c>
      <c r="Q28" s="307"/>
    </row>
    <row r="29" spans="1:17" ht="35.25" customHeight="1" x14ac:dyDescent="0.2">
      <c r="A29" s="319" t="s">
        <v>451</v>
      </c>
      <c r="B29" s="735" t="s">
        <v>449</v>
      </c>
      <c r="C29" s="735"/>
      <c r="D29" s="735"/>
      <c r="E29" s="314" t="s">
        <v>137</v>
      </c>
      <c r="F29" s="314" t="s">
        <v>137</v>
      </c>
      <c r="G29" s="314" t="s">
        <v>461</v>
      </c>
      <c r="H29" s="314" t="s">
        <v>461</v>
      </c>
      <c r="I29" s="314" t="s">
        <v>461</v>
      </c>
      <c r="J29" s="337" t="s">
        <v>461</v>
      </c>
      <c r="K29" s="314" t="s">
        <v>461</v>
      </c>
      <c r="L29" s="314" t="s">
        <v>461</v>
      </c>
      <c r="M29" s="314" t="s">
        <v>137</v>
      </c>
      <c r="N29" s="314" t="s">
        <v>137</v>
      </c>
      <c r="O29" s="314" t="s">
        <v>137</v>
      </c>
      <c r="P29" s="314" t="s">
        <v>137</v>
      </c>
      <c r="Q29" s="307"/>
    </row>
    <row r="30" spans="1:17" ht="17.25" customHeight="1" x14ac:dyDescent="0.2">
      <c r="A30" s="329">
        <v>16</v>
      </c>
      <c r="B30" s="736" t="s">
        <v>88</v>
      </c>
      <c r="C30" s="736"/>
      <c r="D30" s="737"/>
      <c r="E30" s="330">
        <f t="shared" ref="E30:O30" si="0">SUM(E14:E28)</f>
        <v>0</v>
      </c>
      <c r="F30" s="330">
        <f t="shared" si="0"/>
        <v>0</v>
      </c>
      <c r="G30" s="330">
        <f t="shared" si="0"/>
        <v>0</v>
      </c>
      <c r="H30" s="330">
        <f t="shared" si="0"/>
        <v>0</v>
      </c>
      <c r="I30" s="330">
        <f t="shared" si="0"/>
        <v>0</v>
      </c>
      <c r="J30" s="330">
        <f t="shared" si="0"/>
        <v>0</v>
      </c>
      <c r="K30" s="330">
        <f t="shared" si="0"/>
        <v>0</v>
      </c>
      <c r="L30" s="330">
        <f t="shared" si="0"/>
        <v>0</v>
      </c>
      <c r="M30" s="330">
        <f t="shared" si="0"/>
        <v>0</v>
      </c>
      <c r="N30" s="330">
        <f t="shared" si="0"/>
        <v>0</v>
      </c>
      <c r="O30" s="330">
        <f t="shared" si="0"/>
        <v>0</v>
      </c>
      <c r="P30" s="330">
        <f>SUM(P14:P28)</f>
        <v>0</v>
      </c>
      <c r="Q30" s="307"/>
    </row>
    <row r="31" spans="1:17" ht="33.75" customHeight="1" x14ac:dyDescent="0.2">
      <c r="A31" s="732">
        <v>17</v>
      </c>
      <c r="B31" s="733" t="s">
        <v>452</v>
      </c>
      <c r="C31" s="733"/>
      <c r="D31" s="733"/>
      <c r="E31" s="733"/>
      <c r="F31" s="733"/>
      <c r="G31" s="733"/>
      <c r="H31" s="733"/>
      <c r="I31" s="733"/>
      <c r="J31" s="733"/>
      <c r="K31" s="733"/>
      <c r="L31" s="733"/>
      <c r="M31" s="733"/>
      <c r="N31" s="733"/>
      <c r="O31" s="733"/>
      <c r="P31" s="733"/>
      <c r="Q31" s="324"/>
    </row>
    <row r="32" spans="1:17" ht="12.75" customHeight="1" x14ac:dyDescent="0.2">
      <c r="A32" s="732"/>
      <c r="B32" s="734" t="s">
        <v>454</v>
      </c>
      <c r="C32" s="734"/>
      <c r="D32" s="734"/>
      <c r="E32" s="734" t="s">
        <v>456</v>
      </c>
      <c r="F32" s="734"/>
      <c r="G32" s="734" t="s">
        <v>457</v>
      </c>
      <c r="H32" s="734"/>
      <c r="I32" s="734"/>
      <c r="J32" s="734" t="s">
        <v>458</v>
      </c>
      <c r="K32" s="734"/>
      <c r="L32" s="734"/>
      <c r="M32" s="734" t="s">
        <v>459</v>
      </c>
      <c r="N32" s="734"/>
      <c r="O32" s="734" t="s">
        <v>460</v>
      </c>
      <c r="P32" s="734"/>
      <c r="Q32" s="324"/>
    </row>
    <row r="33" spans="1:17" ht="12.75" customHeight="1" x14ac:dyDescent="0.2">
      <c r="A33" s="732"/>
      <c r="B33" s="734" t="s">
        <v>453</v>
      </c>
      <c r="C33" s="734"/>
      <c r="D33" s="734"/>
      <c r="E33" s="734"/>
      <c r="F33" s="734"/>
      <c r="G33" s="734"/>
      <c r="H33" s="734"/>
      <c r="I33" s="734"/>
      <c r="J33" s="734"/>
      <c r="K33" s="734"/>
      <c r="L33" s="734"/>
      <c r="M33" s="734"/>
      <c r="N33" s="734"/>
      <c r="O33" s="734"/>
      <c r="P33" s="734"/>
    </row>
    <row r="34" spans="1:17" ht="12.75" customHeight="1" x14ac:dyDescent="0.2">
      <c r="A34" s="732"/>
      <c r="B34" s="734" t="s">
        <v>455</v>
      </c>
      <c r="C34" s="734"/>
      <c r="D34" s="734"/>
      <c r="E34" s="734"/>
      <c r="F34" s="734"/>
      <c r="G34" s="734"/>
      <c r="H34" s="734"/>
      <c r="I34" s="734"/>
      <c r="J34" s="734"/>
      <c r="K34" s="734"/>
      <c r="L34" s="734"/>
      <c r="M34" s="734"/>
      <c r="N34" s="734"/>
      <c r="O34" s="734"/>
      <c r="P34" s="734"/>
    </row>
    <row r="35" spans="1:17" ht="12.75" customHeight="1" x14ac:dyDescent="0.2">
      <c r="A35" s="321"/>
      <c r="B35" s="328"/>
      <c r="C35" s="328"/>
      <c r="D35" s="328"/>
      <c r="E35" s="328"/>
      <c r="F35" s="328"/>
      <c r="G35" s="328"/>
      <c r="H35" s="328"/>
      <c r="I35" s="328"/>
      <c r="J35" s="338"/>
      <c r="K35" s="328"/>
      <c r="L35" s="328"/>
      <c r="M35" s="328"/>
      <c r="N35" s="328"/>
      <c r="O35" s="328"/>
      <c r="P35" s="328"/>
    </row>
    <row r="36" spans="1:17" x14ac:dyDescent="0.2">
      <c r="B36" s="299"/>
      <c r="C36" s="299"/>
      <c r="D36" s="299"/>
      <c r="E36" s="299"/>
      <c r="F36" s="299"/>
      <c r="G36" s="299"/>
      <c r="H36" s="299"/>
      <c r="I36" s="299"/>
      <c r="J36" s="331"/>
      <c r="K36" s="299"/>
      <c r="L36" s="299"/>
      <c r="M36" s="299"/>
      <c r="N36" s="299"/>
      <c r="O36" s="299"/>
      <c r="P36" s="300" t="s">
        <v>464</v>
      </c>
    </row>
    <row r="37" spans="1:17" x14ac:dyDescent="0.2">
      <c r="B37" s="299"/>
      <c r="C37" s="299"/>
      <c r="D37" s="299"/>
      <c r="E37" s="299"/>
      <c r="F37" s="299"/>
      <c r="G37" s="299"/>
      <c r="H37" s="299"/>
      <c r="I37" s="299"/>
      <c r="J37" s="331"/>
      <c r="K37" s="299"/>
      <c r="L37" s="299"/>
      <c r="M37" s="299"/>
      <c r="N37" s="299"/>
      <c r="O37" s="299"/>
      <c r="P37" s="293" t="s">
        <v>425</v>
      </c>
    </row>
    <row r="38" spans="1:17" x14ac:dyDescent="0.2">
      <c r="A38" s="301"/>
      <c r="B38" s="301"/>
      <c r="C38" s="301"/>
      <c r="D38" s="301"/>
      <c r="E38" s="301"/>
      <c r="F38" s="301"/>
      <c r="G38" s="301"/>
      <c r="H38" s="301"/>
      <c r="I38" s="301"/>
      <c r="J38" s="332"/>
      <c r="K38" s="301"/>
      <c r="L38" s="301"/>
      <c r="M38" s="301"/>
      <c r="N38" s="301"/>
      <c r="O38" s="301"/>
      <c r="P38" s="300" t="s">
        <v>64</v>
      </c>
    </row>
    <row r="39" spans="1:17" ht="18" x14ac:dyDescent="0.25">
      <c r="A39" s="757" t="s">
        <v>446</v>
      </c>
      <c r="B39" s="757"/>
      <c r="C39" s="757"/>
      <c r="D39" s="757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</row>
    <row r="40" spans="1:17" ht="18.75" x14ac:dyDescent="0.3">
      <c r="A40" s="757" t="s">
        <v>447</v>
      </c>
      <c r="B40" s="757"/>
      <c r="C40" s="757"/>
      <c r="D40" s="757"/>
      <c r="E40" s="757"/>
      <c r="F40" s="757"/>
      <c r="G40" s="757"/>
      <c r="H40" s="757"/>
      <c r="I40" s="757"/>
      <c r="J40" s="757"/>
      <c r="K40" s="757"/>
      <c r="L40" s="757"/>
      <c r="M40" s="757"/>
      <c r="N40" s="757"/>
      <c r="O40" s="757"/>
      <c r="P40" s="757"/>
    </row>
    <row r="41" spans="1:17" ht="12" customHeight="1" x14ac:dyDescent="0.25">
      <c r="A41" s="302"/>
      <c r="B41" s="303"/>
      <c r="C41" s="303"/>
      <c r="D41" s="303"/>
      <c r="E41" s="303"/>
      <c r="F41" s="303"/>
      <c r="G41" s="303"/>
      <c r="H41" s="304"/>
      <c r="I41" s="305" t="s">
        <v>11</v>
      </c>
      <c r="K41" s="304"/>
      <c r="L41" s="304"/>
      <c r="M41" s="304"/>
      <c r="N41" s="304"/>
      <c r="O41" s="303"/>
      <c r="P41" s="303"/>
    </row>
    <row r="42" spans="1:17" ht="8.25" customHeight="1" x14ac:dyDescent="0.2">
      <c r="B42" s="306"/>
      <c r="C42" s="306"/>
      <c r="D42" s="306"/>
      <c r="E42" s="306"/>
      <c r="F42" s="306"/>
      <c r="G42" s="306"/>
      <c r="H42" s="306"/>
      <c r="I42" s="306"/>
      <c r="J42" s="334"/>
      <c r="K42" s="306"/>
      <c r="L42" s="306"/>
      <c r="M42" s="306"/>
      <c r="N42" s="306"/>
      <c r="O42" s="306"/>
      <c r="P42" s="306"/>
    </row>
    <row r="43" spans="1:17" ht="14.25" customHeight="1" x14ac:dyDescent="0.25">
      <c r="A43" s="759" t="s">
        <v>555</v>
      </c>
      <c r="B43" s="759"/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759"/>
    </row>
    <row r="44" spans="1:17" ht="34.5" customHeight="1" thickBot="1" x14ac:dyDescent="0.25">
      <c r="A44" s="742" t="s">
        <v>66</v>
      </c>
      <c r="B44" s="744" t="s">
        <v>67</v>
      </c>
      <c r="C44" s="744"/>
      <c r="D44" s="744"/>
      <c r="E44" s="745" t="s">
        <v>90</v>
      </c>
      <c r="F44" s="745"/>
      <c r="G44" s="746" t="s">
        <v>68</v>
      </c>
      <c r="H44" s="746"/>
      <c r="I44" s="746"/>
      <c r="J44" s="746"/>
      <c r="K44" s="746"/>
      <c r="L44" s="746"/>
      <c r="M44" s="745" t="s">
        <v>89</v>
      </c>
      <c r="N44" s="745"/>
      <c r="O44" s="745" t="s">
        <v>69</v>
      </c>
      <c r="P44" s="747"/>
      <c r="Q44" s="307"/>
    </row>
    <row r="45" spans="1:17" ht="13.5" thickBot="1" x14ac:dyDescent="0.25">
      <c r="A45" s="742"/>
      <c r="B45" s="744"/>
      <c r="C45" s="744"/>
      <c r="D45" s="744"/>
      <c r="E45" s="748" t="s">
        <v>70</v>
      </c>
      <c r="F45" s="748" t="s">
        <v>448</v>
      </c>
      <c r="G45" s="748" t="s">
        <v>70</v>
      </c>
      <c r="H45" s="748" t="s">
        <v>448</v>
      </c>
      <c r="I45" s="749" t="s">
        <v>71</v>
      </c>
      <c r="J45" s="749"/>
      <c r="K45" s="749"/>
      <c r="L45" s="749"/>
      <c r="M45" s="748" t="s">
        <v>70</v>
      </c>
      <c r="N45" s="750" t="s">
        <v>448</v>
      </c>
      <c r="O45" s="748" t="s">
        <v>70</v>
      </c>
      <c r="P45" s="751" t="s">
        <v>448</v>
      </c>
      <c r="Q45" s="307"/>
    </row>
    <row r="46" spans="1:17" ht="13.5" thickBot="1" x14ac:dyDescent="0.25">
      <c r="A46" s="742"/>
      <c r="B46" s="744"/>
      <c r="C46" s="744"/>
      <c r="D46" s="744"/>
      <c r="E46" s="748"/>
      <c r="F46" s="748"/>
      <c r="G46" s="748"/>
      <c r="H46" s="748"/>
      <c r="I46" s="753" t="s">
        <v>72</v>
      </c>
      <c r="J46" s="751" t="s">
        <v>73</v>
      </c>
      <c r="K46" s="751"/>
      <c r="L46" s="751"/>
      <c r="M46" s="748"/>
      <c r="N46" s="750"/>
      <c r="O46" s="748"/>
      <c r="P46" s="752"/>
      <c r="Q46" s="307"/>
    </row>
    <row r="47" spans="1:17" ht="53.25" customHeight="1" thickBot="1" x14ac:dyDescent="0.25">
      <c r="A47" s="742"/>
      <c r="B47" s="744"/>
      <c r="C47" s="744"/>
      <c r="D47" s="744"/>
      <c r="E47" s="748"/>
      <c r="F47" s="748"/>
      <c r="G47" s="748"/>
      <c r="H47" s="748"/>
      <c r="I47" s="753"/>
      <c r="J47" s="335" t="s">
        <v>385</v>
      </c>
      <c r="K47" s="308" t="s">
        <v>74</v>
      </c>
      <c r="L47" s="309" t="s">
        <v>75</v>
      </c>
      <c r="M47" s="748"/>
      <c r="N47" s="750"/>
      <c r="O47" s="748"/>
      <c r="P47" s="751"/>
      <c r="Q47" s="307"/>
    </row>
    <row r="48" spans="1:17" x14ac:dyDescent="0.2">
      <c r="A48" s="743"/>
      <c r="B48" s="744">
        <v>1</v>
      </c>
      <c r="C48" s="744"/>
      <c r="D48" s="744"/>
      <c r="E48" s="310">
        <v>2</v>
      </c>
      <c r="F48" s="310">
        <v>3</v>
      </c>
      <c r="G48" s="310">
        <v>4</v>
      </c>
      <c r="H48" s="310">
        <v>5</v>
      </c>
      <c r="I48" s="310">
        <v>6</v>
      </c>
      <c r="J48" s="336">
        <v>7</v>
      </c>
      <c r="K48" s="310">
        <v>8</v>
      </c>
      <c r="L48" s="310">
        <v>9</v>
      </c>
      <c r="M48" s="310">
        <v>10</v>
      </c>
      <c r="N48" s="310">
        <v>11</v>
      </c>
      <c r="O48" s="310">
        <v>12</v>
      </c>
      <c r="P48" s="311">
        <v>13</v>
      </c>
      <c r="Q48" s="307"/>
    </row>
    <row r="49" spans="1:17" ht="18" customHeight="1" thickBot="1" x14ac:dyDescent="0.25">
      <c r="A49" s="312">
        <v>1</v>
      </c>
      <c r="B49" s="764" t="s">
        <v>76</v>
      </c>
      <c r="C49" s="766" t="s">
        <v>77</v>
      </c>
      <c r="D49" s="313" t="s">
        <v>78</v>
      </c>
      <c r="E49" s="314" t="s">
        <v>137</v>
      </c>
      <c r="F49" s="314" t="s">
        <v>137</v>
      </c>
      <c r="G49" s="314" t="s">
        <v>137</v>
      </c>
      <c r="H49" s="314" t="s">
        <v>137</v>
      </c>
      <c r="I49" s="314" t="s">
        <v>137</v>
      </c>
      <c r="J49" s="337" t="s">
        <v>137</v>
      </c>
      <c r="K49" s="314" t="s">
        <v>137</v>
      </c>
      <c r="L49" s="314" t="s">
        <v>137</v>
      </c>
      <c r="M49" s="314" t="s">
        <v>137</v>
      </c>
      <c r="N49" s="314" t="s">
        <v>137</v>
      </c>
      <c r="O49" s="314" t="s">
        <v>137</v>
      </c>
      <c r="P49" s="314" t="s">
        <v>137</v>
      </c>
      <c r="Q49" s="307"/>
    </row>
    <row r="50" spans="1:17" ht="18" customHeight="1" thickBot="1" x14ac:dyDescent="0.25">
      <c r="A50" s="315">
        <v>2</v>
      </c>
      <c r="B50" s="765"/>
      <c r="C50" s="767"/>
      <c r="D50" s="316" t="s">
        <v>79</v>
      </c>
      <c r="E50" s="314" t="s">
        <v>137</v>
      </c>
      <c r="F50" s="314" t="s">
        <v>137</v>
      </c>
      <c r="G50" s="314" t="s">
        <v>137</v>
      </c>
      <c r="H50" s="314" t="s">
        <v>137</v>
      </c>
      <c r="I50" s="314" t="s">
        <v>137</v>
      </c>
      <c r="J50" s="337" t="s">
        <v>137</v>
      </c>
      <c r="K50" s="314" t="s">
        <v>137</v>
      </c>
      <c r="L50" s="314" t="s">
        <v>137</v>
      </c>
      <c r="M50" s="314" t="s">
        <v>137</v>
      </c>
      <c r="N50" s="314" t="s">
        <v>137</v>
      </c>
      <c r="O50" s="314" t="s">
        <v>137</v>
      </c>
      <c r="P50" s="314" t="s">
        <v>137</v>
      </c>
      <c r="Q50" s="307"/>
    </row>
    <row r="51" spans="1:17" ht="18" customHeight="1" thickBot="1" x14ac:dyDescent="0.25">
      <c r="A51" s="315">
        <v>3</v>
      </c>
      <c r="B51" s="765"/>
      <c r="C51" s="768" t="s">
        <v>80</v>
      </c>
      <c r="D51" s="317" t="s">
        <v>78</v>
      </c>
      <c r="E51" s="314" t="s">
        <v>137</v>
      </c>
      <c r="F51" s="314" t="s">
        <v>137</v>
      </c>
      <c r="G51" s="314" t="s">
        <v>137</v>
      </c>
      <c r="H51" s="314" t="s">
        <v>137</v>
      </c>
      <c r="I51" s="314" t="s">
        <v>137</v>
      </c>
      <c r="J51" s="337" t="s">
        <v>137</v>
      </c>
      <c r="K51" s="314" t="s">
        <v>137</v>
      </c>
      <c r="L51" s="314" t="s">
        <v>137</v>
      </c>
      <c r="M51" s="314" t="s">
        <v>137</v>
      </c>
      <c r="N51" s="314" t="s">
        <v>137</v>
      </c>
      <c r="O51" s="314" t="s">
        <v>137</v>
      </c>
      <c r="P51" s="314" t="s">
        <v>137</v>
      </c>
      <c r="Q51" s="307"/>
    </row>
    <row r="52" spans="1:17" ht="18" customHeight="1" x14ac:dyDescent="0.2">
      <c r="A52" s="315">
        <v>4</v>
      </c>
      <c r="B52" s="765"/>
      <c r="C52" s="768"/>
      <c r="D52" s="317" t="s">
        <v>79</v>
      </c>
      <c r="E52" s="314" t="s">
        <v>137</v>
      </c>
      <c r="F52" s="314" t="s">
        <v>137</v>
      </c>
      <c r="G52" s="314" t="s">
        <v>137</v>
      </c>
      <c r="H52" s="314" t="s">
        <v>137</v>
      </c>
      <c r="I52" s="314" t="s">
        <v>137</v>
      </c>
      <c r="J52" s="337" t="s">
        <v>137</v>
      </c>
      <c r="K52" s="314" t="s">
        <v>137</v>
      </c>
      <c r="L52" s="314" t="s">
        <v>137</v>
      </c>
      <c r="M52" s="314" t="s">
        <v>137</v>
      </c>
      <c r="N52" s="314" t="s">
        <v>137</v>
      </c>
      <c r="O52" s="314" t="s">
        <v>137</v>
      </c>
      <c r="P52" s="314" t="s">
        <v>137</v>
      </c>
      <c r="Q52" s="307"/>
    </row>
    <row r="53" spans="1:17" ht="18" customHeight="1" x14ac:dyDescent="0.2">
      <c r="A53" s="315">
        <v>5</v>
      </c>
      <c r="B53" s="769" t="s">
        <v>81</v>
      </c>
      <c r="C53" s="326" t="s">
        <v>77</v>
      </c>
      <c r="D53" s="318" t="s">
        <v>79</v>
      </c>
      <c r="E53" s="314" t="s">
        <v>137</v>
      </c>
      <c r="F53" s="314" t="s">
        <v>137</v>
      </c>
      <c r="G53" s="314" t="s">
        <v>137</v>
      </c>
      <c r="H53" s="314" t="s">
        <v>137</v>
      </c>
      <c r="I53" s="314" t="s">
        <v>137</v>
      </c>
      <c r="J53" s="337" t="s">
        <v>137</v>
      </c>
      <c r="K53" s="314" t="s">
        <v>137</v>
      </c>
      <c r="L53" s="314" t="s">
        <v>137</v>
      </c>
      <c r="M53" s="314" t="s">
        <v>137</v>
      </c>
      <c r="N53" s="314" t="s">
        <v>137</v>
      </c>
      <c r="O53" s="314" t="s">
        <v>137</v>
      </c>
      <c r="P53" s="314" t="s">
        <v>137</v>
      </c>
      <c r="Q53" s="307"/>
    </row>
    <row r="54" spans="1:17" ht="18" customHeight="1" x14ac:dyDescent="0.2">
      <c r="A54" s="315">
        <v>6</v>
      </c>
      <c r="B54" s="769"/>
      <c r="C54" s="326" t="s">
        <v>80</v>
      </c>
      <c r="D54" s="318" t="s">
        <v>79</v>
      </c>
      <c r="E54" s="314" t="s">
        <v>137</v>
      </c>
      <c r="F54" s="314" t="s">
        <v>137</v>
      </c>
      <c r="G54" s="314" t="s">
        <v>137</v>
      </c>
      <c r="H54" s="314" t="s">
        <v>137</v>
      </c>
      <c r="I54" s="314" t="s">
        <v>137</v>
      </c>
      <c r="J54" s="337" t="s">
        <v>137</v>
      </c>
      <c r="K54" s="314" t="s">
        <v>137</v>
      </c>
      <c r="L54" s="314" t="s">
        <v>137</v>
      </c>
      <c r="M54" s="314" t="s">
        <v>137</v>
      </c>
      <c r="N54" s="314" t="s">
        <v>137</v>
      </c>
      <c r="O54" s="314" t="s">
        <v>137</v>
      </c>
      <c r="P54" s="314" t="s">
        <v>137</v>
      </c>
      <c r="Q54" s="307"/>
    </row>
    <row r="55" spans="1:17" ht="18" customHeight="1" x14ac:dyDescent="0.2">
      <c r="A55" s="319">
        <v>7</v>
      </c>
      <c r="B55" s="770" t="s">
        <v>82</v>
      </c>
      <c r="C55" s="327" t="s">
        <v>77</v>
      </c>
      <c r="D55" s="318" t="s">
        <v>79</v>
      </c>
      <c r="E55" s="314" t="s">
        <v>137</v>
      </c>
      <c r="F55" s="314" t="s">
        <v>137</v>
      </c>
      <c r="G55" s="314" t="s">
        <v>137</v>
      </c>
      <c r="H55" s="314" t="s">
        <v>137</v>
      </c>
      <c r="I55" s="314" t="s">
        <v>137</v>
      </c>
      <c r="J55" s="337" t="s">
        <v>137</v>
      </c>
      <c r="K55" s="314" t="s">
        <v>137</v>
      </c>
      <c r="L55" s="314" t="s">
        <v>137</v>
      </c>
      <c r="M55" s="314" t="s">
        <v>137</v>
      </c>
      <c r="N55" s="314" t="s">
        <v>137</v>
      </c>
      <c r="O55" s="314" t="s">
        <v>137</v>
      </c>
      <c r="P55" s="314" t="s">
        <v>137</v>
      </c>
      <c r="Q55" s="307"/>
    </row>
    <row r="56" spans="1:17" ht="18" customHeight="1" x14ac:dyDescent="0.2">
      <c r="A56" s="319">
        <v>8</v>
      </c>
      <c r="B56" s="770"/>
      <c r="C56" s="327" t="s">
        <v>80</v>
      </c>
      <c r="D56" s="318" t="s">
        <v>79</v>
      </c>
      <c r="E56" s="314" t="s">
        <v>137</v>
      </c>
      <c r="F56" s="314" t="s">
        <v>137</v>
      </c>
      <c r="G56" s="314" t="s">
        <v>137</v>
      </c>
      <c r="H56" s="314" t="s">
        <v>137</v>
      </c>
      <c r="I56" s="314" t="s">
        <v>137</v>
      </c>
      <c r="J56" s="337" t="s">
        <v>137</v>
      </c>
      <c r="K56" s="314" t="s">
        <v>137</v>
      </c>
      <c r="L56" s="314" t="s">
        <v>137</v>
      </c>
      <c r="M56" s="314" t="s">
        <v>137</v>
      </c>
      <c r="N56" s="314" t="s">
        <v>137</v>
      </c>
      <c r="O56" s="314" t="s">
        <v>137</v>
      </c>
      <c r="P56" s="314" t="s">
        <v>137</v>
      </c>
      <c r="Q56" s="307"/>
    </row>
    <row r="57" spans="1:17" ht="27" customHeight="1" x14ac:dyDescent="0.2">
      <c r="A57" s="320">
        <v>9</v>
      </c>
      <c r="B57" s="770" t="s">
        <v>140</v>
      </c>
      <c r="C57" s="760" t="s">
        <v>445</v>
      </c>
      <c r="D57" s="761"/>
      <c r="E57" s="314" t="s">
        <v>137</v>
      </c>
      <c r="F57" s="314" t="s">
        <v>137</v>
      </c>
      <c r="G57" s="314" t="s">
        <v>137</v>
      </c>
      <c r="H57" s="314" t="s">
        <v>137</v>
      </c>
      <c r="I57" s="314" t="s">
        <v>137</v>
      </c>
      <c r="J57" s="337" t="s">
        <v>137</v>
      </c>
      <c r="K57" s="314" t="s">
        <v>137</v>
      </c>
      <c r="L57" s="314" t="s">
        <v>137</v>
      </c>
      <c r="M57" s="314" t="s">
        <v>137</v>
      </c>
      <c r="N57" s="314" t="s">
        <v>137</v>
      </c>
      <c r="O57" s="314" t="s">
        <v>137</v>
      </c>
      <c r="P57" s="314" t="s">
        <v>137</v>
      </c>
      <c r="Q57" s="307"/>
    </row>
    <row r="58" spans="1:17" ht="18" customHeight="1" x14ac:dyDescent="0.2">
      <c r="A58" s="319">
        <v>10</v>
      </c>
      <c r="B58" s="770"/>
      <c r="C58" s="762" t="s">
        <v>83</v>
      </c>
      <c r="D58" s="763"/>
      <c r="E58" s="314" t="s">
        <v>137</v>
      </c>
      <c r="F58" s="314" t="s">
        <v>137</v>
      </c>
      <c r="G58" s="314" t="s">
        <v>137</v>
      </c>
      <c r="H58" s="314" t="s">
        <v>137</v>
      </c>
      <c r="I58" s="314" t="s">
        <v>137</v>
      </c>
      <c r="J58" s="337" t="s">
        <v>137</v>
      </c>
      <c r="K58" s="314" t="s">
        <v>137</v>
      </c>
      <c r="L58" s="314" t="s">
        <v>137</v>
      </c>
      <c r="M58" s="314" t="s">
        <v>137</v>
      </c>
      <c r="N58" s="314" t="s">
        <v>137</v>
      </c>
      <c r="O58" s="314" t="s">
        <v>137</v>
      </c>
      <c r="P58" s="314" t="s">
        <v>137</v>
      </c>
      <c r="Q58" s="307"/>
    </row>
    <row r="59" spans="1:17" ht="23.25" customHeight="1" x14ac:dyDescent="0.2">
      <c r="A59" s="319">
        <v>11</v>
      </c>
      <c r="B59" s="770"/>
      <c r="C59" s="762" t="s">
        <v>84</v>
      </c>
      <c r="D59" s="763"/>
      <c r="E59" s="314" t="s">
        <v>137</v>
      </c>
      <c r="F59" s="314" t="s">
        <v>137</v>
      </c>
      <c r="G59" s="314" t="s">
        <v>137</v>
      </c>
      <c r="H59" s="314" t="s">
        <v>137</v>
      </c>
      <c r="I59" s="314" t="s">
        <v>137</v>
      </c>
      <c r="J59" s="337" t="s">
        <v>137</v>
      </c>
      <c r="K59" s="314" t="s">
        <v>137</v>
      </c>
      <c r="L59" s="314" t="s">
        <v>137</v>
      </c>
      <c r="M59" s="314" t="s">
        <v>137</v>
      </c>
      <c r="N59" s="314" t="s">
        <v>137</v>
      </c>
      <c r="O59" s="314" t="s">
        <v>137</v>
      </c>
      <c r="P59" s="314" t="s">
        <v>137</v>
      </c>
      <c r="Q59" s="307"/>
    </row>
    <row r="60" spans="1:17" ht="18" customHeight="1" x14ac:dyDescent="0.2">
      <c r="A60" s="319">
        <v>12</v>
      </c>
      <c r="B60" s="770"/>
      <c r="C60" s="762" t="s">
        <v>85</v>
      </c>
      <c r="D60" s="763"/>
      <c r="E60" s="314" t="s">
        <v>137</v>
      </c>
      <c r="F60" s="314" t="s">
        <v>137</v>
      </c>
      <c r="G60" s="314" t="s">
        <v>137</v>
      </c>
      <c r="H60" s="314" t="s">
        <v>137</v>
      </c>
      <c r="I60" s="314" t="s">
        <v>137</v>
      </c>
      <c r="J60" s="337" t="s">
        <v>137</v>
      </c>
      <c r="K60" s="314" t="s">
        <v>137</v>
      </c>
      <c r="L60" s="314" t="s">
        <v>137</v>
      </c>
      <c r="M60" s="314" t="s">
        <v>137</v>
      </c>
      <c r="N60" s="314" t="s">
        <v>137</v>
      </c>
      <c r="O60" s="314" t="s">
        <v>137</v>
      </c>
      <c r="P60" s="314" t="s">
        <v>137</v>
      </c>
      <c r="Q60" s="307"/>
    </row>
    <row r="61" spans="1:17" ht="23.25" customHeight="1" x14ac:dyDescent="0.2">
      <c r="A61" s="319">
        <v>13</v>
      </c>
      <c r="B61" s="770"/>
      <c r="C61" s="762" t="s">
        <v>86</v>
      </c>
      <c r="D61" s="763"/>
      <c r="E61" s="314" t="s">
        <v>137</v>
      </c>
      <c r="F61" s="314" t="s">
        <v>137</v>
      </c>
      <c r="G61" s="314" t="s">
        <v>137</v>
      </c>
      <c r="H61" s="314" t="s">
        <v>137</v>
      </c>
      <c r="I61" s="314" t="s">
        <v>137</v>
      </c>
      <c r="J61" s="337" t="s">
        <v>137</v>
      </c>
      <c r="K61" s="314" t="s">
        <v>137</v>
      </c>
      <c r="L61" s="314" t="s">
        <v>137</v>
      </c>
      <c r="M61" s="314" t="s">
        <v>137</v>
      </c>
      <c r="N61" s="314" t="s">
        <v>137</v>
      </c>
      <c r="O61" s="314" t="s">
        <v>137</v>
      </c>
      <c r="P61" s="314" t="s">
        <v>137</v>
      </c>
      <c r="Q61" s="307"/>
    </row>
    <row r="62" spans="1:17" ht="24" customHeight="1" x14ac:dyDescent="0.2">
      <c r="A62" s="319">
        <v>14</v>
      </c>
      <c r="B62" s="769"/>
      <c r="C62" s="754" t="s">
        <v>87</v>
      </c>
      <c r="D62" s="755"/>
      <c r="E62" s="314" t="s">
        <v>137</v>
      </c>
      <c r="F62" s="314" t="s">
        <v>137</v>
      </c>
      <c r="G62" s="314" t="s">
        <v>137</v>
      </c>
      <c r="H62" s="314" t="s">
        <v>137</v>
      </c>
      <c r="I62" s="314" t="s">
        <v>137</v>
      </c>
      <c r="J62" s="337" t="s">
        <v>137</v>
      </c>
      <c r="K62" s="314" t="s">
        <v>137</v>
      </c>
      <c r="L62" s="314" t="s">
        <v>137</v>
      </c>
      <c r="M62" s="314" t="s">
        <v>137</v>
      </c>
      <c r="N62" s="314" t="s">
        <v>137</v>
      </c>
      <c r="O62" s="314" t="s">
        <v>137</v>
      </c>
      <c r="P62" s="314" t="s">
        <v>137</v>
      </c>
      <c r="Q62" s="307"/>
    </row>
    <row r="63" spans="1:17" ht="18" customHeight="1" x14ac:dyDescent="0.2">
      <c r="A63" s="319">
        <v>15</v>
      </c>
      <c r="B63" s="735" t="s">
        <v>450</v>
      </c>
      <c r="C63" s="735"/>
      <c r="D63" s="735"/>
      <c r="E63" s="314" t="s">
        <v>137</v>
      </c>
      <c r="F63" s="314" t="s">
        <v>137</v>
      </c>
      <c r="G63" s="314" t="s">
        <v>461</v>
      </c>
      <c r="H63" s="314" t="s">
        <v>461</v>
      </c>
      <c r="I63" s="314" t="s">
        <v>461</v>
      </c>
      <c r="J63" s="337" t="s">
        <v>461</v>
      </c>
      <c r="K63" s="314" t="s">
        <v>461</v>
      </c>
      <c r="L63" s="314" t="s">
        <v>461</v>
      </c>
      <c r="M63" s="314" t="s">
        <v>137</v>
      </c>
      <c r="N63" s="314" t="s">
        <v>137</v>
      </c>
      <c r="O63" s="314" t="s">
        <v>137</v>
      </c>
      <c r="P63" s="314" t="s">
        <v>137</v>
      </c>
      <c r="Q63" s="307"/>
    </row>
    <row r="64" spans="1:17" ht="31.5" customHeight="1" x14ac:dyDescent="0.2">
      <c r="A64" s="319" t="s">
        <v>451</v>
      </c>
      <c r="B64" s="735" t="s">
        <v>449</v>
      </c>
      <c r="C64" s="735"/>
      <c r="D64" s="735"/>
      <c r="E64" s="314" t="s">
        <v>137</v>
      </c>
      <c r="F64" s="314" t="s">
        <v>137</v>
      </c>
      <c r="G64" s="314" t="s">
        <v>461</v>
      </c>
      <c r="H64" s="314" t="s">
        <v>461</v>
      </c>
      <c r="I64" s="314" t="s">
        <v>461</v>
      </c>
      <c r="J64" s="337" t="s">
        <v>461</v>
      </c>
      <c r="K64" s="314" t="s">
        <v>461</v>
      </c>
      <c r="L64" s="314" t="s">
        <v>461</v>
      </c>
      <c r="M64" s="314" t="s">
        <v>137</v>
      </c>
      <c r="N64" s="314" t="s">
        <v>137</v>
      </c>
      <c r="O64" s="314" t="s">
        <v>137</v>
      </c>
      <c r="P64" s="314" t="s">
        <v>137</v>
      </c>
      <c r="Q64" s="307"/>
    </row>
    <row r="65" spans="1:17" ht="18" customHeight="1" x14ac:dyDescent="0.2">
      <c r="A65" s="329">
        <v>16</v>
      </c>
      <c r="B65" s="736" t="s">
        <v>88</v>
      </c>
      <c r="C65" s="736"/>
      <c r="D65" s="737"/>
      <c r="E65" s="330">
        <f t="shared" ref="E65:O65" si="1">SUM(E49:E63)</f>
        <v>0</v>
      </c>
      <c r="F65" s="330">
        <f t="shared" si="1"/>
        <v>0</v>
      </c>
      <c r="G65" s="330">
        <f t="shared" si="1"/>
        <v>0</v>
      </c>
      <c r="H65" s="330">
        <f t="shared" si="1"/>
        <v>0</v>
      </c>
      <c r="I65" s="330">
        <f t="shared" si="1"/>
        <v>0</v>
      </c>
      <c r="J65" s="330">
        <f t="shared" si="1"/>
        <v>0</v>
      </c>
      <c r="K65" s="330">
        <f t="shared" si="1"/>
        <v>0</v>
      </c>
      <c r="L65" s="330">
        <f t="shared" si="1"/>
        <v>0</v>
      </c>
      <c r="M65" s="330">
        <f t="shared" si="1"/>
        <v>0</v>
      </c>
      <c r="N65" s="330">
        <f t="shared" si="1"/>
        <v>0</v>
      </c>
      <c r="O65" s="330">
        <f t="shared" si="1"/>
        <v>0</v>
      </c>
      <c r="P65" s="330">
        <f>SUM(P49:P63)</f>
        <v>0</v>
      </c>
      <c r="Q65" s="307"/>
    </row>
    <row r="66" spans="1:17" ht="38.25" customHeight="1" x14ac:dyDescent="0.2">
      <c r="A66" s="732">
        <v>17</v>
      </c>
      <c r="B66" s="733" t="s">
        <v>452</v>
      </c>
      <c r="C66" s="733"/>
      <c r="D66" s="733"/>
      <c r="E66" s="733"/>
      <c r="F66" s="733"/>
      <c r="G66" s="733"/>
      <c r="H66" s="733"/>
      <c r="I66" s="733"/>
      <c r="J66" s="733"/>
      <c r="K66" s="733"/>
      <c r="L66" s="733"/>
      <c r="M66" s="733"/>
      <c r="N66" s="733"/>
      <c r="O66" s="733"/>
      <c r="P66" s="733"/>
      <c r="Q66" s="324"/>
    </row>
    <row r="67" spans="1:17" ht="18" customHeight="1" x14ac:dyDescent="0.2">
      <c r="A67" s="732"/>
      <c r="B67" s="734" t="s">
        <v>454</v>
      </c>
      <c r="C67" s="734"/>
      <c r="D67" s="734"/>
      <c r="E67" s="734" t="s">
        <v>456</v>
      </c>
      <c r="F67" s="734"/>
      <c r="G67" s="734" t="s">
        <v>457</v>
      </c>
      <c r="H67" s="734"/>
      <c r="I67" s="734"/>
      <c r="J67" s="734" t="s">
        <v>458</v>
      </c>
      <c r="K67" s="734"/>
      <c r="L67" s="734"/>
      <c r="M67" s="734" t="s">
        <v>459</v>
      </c>
      <c r="N67" s="734"/>
      <c r="O67" s="734" t="s">
        <v>460</v>
      </c>
      <c r="P67" s="734"/>
      <c r="Q67" s="324"/>
    </row>
    <row r="68" spans="1:17" ht="18" customHeight="1" x14ac:dyDescent="0.2">
      <c r="A68" s="732"/>
      <c r="B68" s="734" t="s">
        <v>453</v>
      </c>
      <c r="C68" s="734"/>
      <c r="D68" s="734"/>
      <c r="E68" s="734"/>
      <c r="F68" s="734"/>
      <c r="G68" s="734"/>
      <c r="H68" s="734"/>
      <c r="I68" s="734"/>
      <c r="J68" s="734"/>
      <c r="K68" s="734"/>
      <c r="L68" s="734"/>
      <c r="M68" s="734"/>
      <c r="N68" s="734"/>
      <c r="O68" s="734"/>
      <c r="P68" s="734"/>
    </row>
    <row r="69" spans="1:17" ht="18" customHeight="1" x14ac:dyDescent="0.2">
      <c r="A69" s="732"/>
      <c r="B69" s="734" t="s">
        <v>455</v>
      </c>
      <c r="C69" s="734"/>
      <c r="D69" s="734"/>
      <c r="E69" s="734"/>
      <c r="F69" s="734"/>
      <c r="G69" s="734"/>
      <c r="H69" s="734"/>
      <c r="I69" s="734"/>
      <c r="J69" s="734"/>
      <c r="K69" s="734"/>
      <c r="L69" s="734"/>
      <c r="M69" s="734"/>
      <c r="N69" s="734"/>
      <c r="O69" s="734"/>
      <c r="P69" s="734"/>
    </row>
    <row r="70" spans="1:17" ht="12.75" customHeight="1" x14ac:dyDescent="0.2">
      <c r="A70" s="321"/>
      <c r="B70" s="328"/>
      <c r="C70" s="328"/>
      <c r="D70" s="328"/>
      <c r="E70" s="328"/>
      <c r="F70" s="328"/>
      <c r="G70" s="328"/>
      <c r="H70" s="328"/>
      <c r="I70" s="328"/>
      <c r="J70" s="338"/>
      <c r="K70" s="328"/>
      <c r="L70" s="328"/>
      <c r="M70" s="328"/>
      <c r="N70" s="328"/>
      <c r="O70" s="328"/>
      <c r="P70" s="328"/>
    </row>
    <row r="71" spans="1:17" x14ac:dyDescent="0.2">
      <c r="B71" s="299"/>
      <c r="C71" s="299"/>
      <c r="D71" s="299"/>
      <c r="E71" s="299"/>
      <c r="F71" s="299"/>
      <c r="G71" s="299"/>
      <c r="H71" s="299"/>
      <c r="I71" s="299"/>
      <c r="J71" s="331"/>
      <c r="K71" s="299"/>
      <c r="L71" s="299"/>
      <c r="M71" s="299"/>
      <c r="N71" s="299"/>
      <c r="O71" s="299"/>
      <c r="P71" s="300" t="s">
        <v>141</v>
      </c>
    </row>
    <row r="72" spans="1:17" x14ac:dyDescent="0.2">
      <c r="B72" s="299"/>
      <c r="C72" s="299"/>
      <c r="D72" s="299"/>
      <c r="E72" s="299"/>
      <c r="F72" s="299"/>
      <c r="G72" s="299"/>
      <c r="H72" s="299"/>
      <c r="I72" s="299"/>
      <c r="J72" s="331"/>
      <c r="K72" s="299"/>
      <c r="L72" s="299"/>
      <c r="M72" s="299"/>
      <c r="N72" s="299"/>
      <c r="O72" s="299"/>
      <c r="P72" s="293" t="s">
        <v>425</v>
      </c>
    </row>
    <row r="73" spans="1:17" x14ac:dyDescent="0.2">
      <c r="A73" s="301"/>
      <c r="B73" s="301"/>
      <c r="C73" s="301"/>
      <c r="D73" s="301"/>
      <c r="E73" s="301"/>
      <c r="F73" s="301"/>
      <c r="G73" s="301"/>
      <c r="H73" s="301"/>
      <c r="I73" s="301"/>
      <c r="J73" s="332"/>
      <c r="K73" s="301"/>
      <c r="L73" s="301"/>
      <c r="M73" s="301"/>
      <c r="N73" s="301"/>
      <c r="O73" s="301"/>
      <c r="P73" s="300" t="s">
        <v>64</v>
      </c>
    </row>
    <row r="74" spans="1:17" ht="18" x14ac:dyDescent="0.25">
      <c r="A74" s="757" t="s">
        <v>446</v>
      </c>
      <c r="B74" s="757"/>
      <c r="C74" s="757"/>
      <c r="D74" s="757"/>
      <c r="E74" s="757"/>
      <c r="F74" s="757"/>
      <c r="G74" s="757"/>
      <c r="H74" s="757"/>
      <c r="I74" s="757"/>
      <c r="J74" s="757"/>
      <c r="K74" s="757"/>
      <c r="L74" s="757"/>
      <c r="M74" s="757"/>
      <c r="N74" s="757"/>
      <c r="O74" s="757"/>
      <c r="P74" s="757"/>
    </row>
    <row r="75" spans="1:17" ht="18.75" x14ac:dyDescent="0.3">
      <c r="A75" s="757" t="s">
        <v>447</v>
      </c>
      <c r="B75" s="757"/>
      <c r="C75" s="757"/>
      <c r="D75" s="757"/>
      <c r="E75" s="757"/>
      <c r="F75" s="757"/>
      <c r="G75" s="757"/>
      <c r="H75" s="757"/>
      <c r="I75" s="757"/>
      <c r="J75" s="757"/>
      <c r="K75" s="757"/>
      <c r="L75" s="757"/>
      <c r="M75" s="757"/>
      <c r="N75" s="757"/>
      <c r="O75" s="757"/>
      <c r="P75" s="757"/>
    </row>
    <row r="76" spans="1:17" ht="12" customHeight="1" x14ac:dyDescent="0.25">
      <c r="A76" s="302"/>
      <c r="B76" s="303"/>
      <c r="C76" s="303"/>
      <c r="D76" s="303"/>
      <c r="E76" s="303"/>
      <c r="F76" s="303"/>
      <c r="G76" s="303"/>
      <c r="H76" s="304"/>
      <c r="I76" s="305" t="s">
        <v>11</v>
      </c>
      <c r="K76" s="304"/>
      <c r="L76" s="304"/>
      <c r="M76" s="304"/>
      <c r="N76" s="304"/>
      <c r="O76" s="303"/>
      <c r="P76" s="303"/>
    </row>
    <row r="77" spans="1:17" ht="8.25" customHeight="1" x14ac:dyDescent="0.2">
      <c r="B77" s="306"/>
      <c r="C77" s="306"/>
      <c r="D77" s="306"/>
      <c r="E77" s="306"/>
      <c r="F77" s="306"/>
      <c r="G77" s="306"/>
      <c r="H77" s="306"/>
      <c r="I77" s="306"/>
      <c r="J77" s="334"/>
      <c r="K77" s="306"/>
      <c r="L77" s="306"/>
      <c r="M77" s="306"/>
      <c r="N77" s="306"/>
      <c r="O77" s="306"/>
      <c r="P77" s="306"/>
    </row>
    <row r="78" spans="1:17" ht="14.25" customHeight="1" x14ac:dyDescent="0.25">
      <c r="A78" s="759" t="s">
        <v>542</v>
      </c>
      <c r="B78" s="759"/>
      <c r="C78" s="759"/>
      <c r="D78" s="759"/>
      <c r="E78" s="759"/>
      <c r="F78" s="759"/>
      <c r="G78" s="759"/>
      <c r="H78" s="759"/>
      <c r="I78" s="759"/>
      <c r="J78" s="759"/>
      <c r="K78" s="759"/>
      <c r="L78" s="759"/>
      <c r="M78" s="759"/>
      <c r="N78" s="759"/>
      <c r="O78" s="759"/>
      <c r="P78" s="759"/>
    </row>
    <row r="79" spans="1:17" ht="34.5" customHeight="1" thickBot="1" x14ac:dyDescent="0.25">
      <c r="A79" s="742" t="s">
        <v>66</v>
      </c>
      <c r="B79" s="744" t="s">
        <v>67</v>
      </c>
      <c r="C79" s="744"/>
      <c r="D79" s="744"/>
      <c r="E79" s="745" t="s">
        <v>90</v>
      </c>
      <c r="F79" s="745"/>
      <c r="G79" s="746" t="s">
        <v>68</v>
      </c>
      <c r="H79" s="746"/>
      <c r="I79" s="746"/>
      <c r="J79" s="746"/>
      <c r="K79" s="746"/>
      <c r="L79" s="746"/>
      <c r="M79" s="745" t="s">
        <v>89</v>
      </c>
      <c r="N79" s="745"/>
      <c r="O79" s="745" t="s">
        <v>69</v>
      </c>
      <c r="P79" s="747"/>
      <c r="Q79" s="307"/>
    </row>
    <row r="80" spans="1:17" ht="13.5" thickBot="1" x14ac:dyDescent="0.25">
      <c r="A80" s="742"/>
      <c r="B80" s="744"/>
      <c r="C80" s="744"/>
      <c r="D80" s="744"/>
      <c r="E80" s="748" t="s">
        <v>70</v>
      </c>
      <c r="F80" s="748" t="s">
        <v>448</v>
      </c>
      <c r="G80" s="748" t="s">
        <v>70</v>
      </c>
      <c r="H80" s="748" t="s">
        <v>448</v>
      </c>
      <c r="I80" s="749" t="s">
        <v>71</v>
      </c>
      <c r="J80" s="749"/>
      <c r="K80" s="749"/>
      <c r="L80" s="749"/>
      <c r="M80" s="748" t="s">
        <v>70</v>
      </c>
      <c r="N80" s="750" t="s">
        <v>448</v>
      </c>
      <c r="O80" s="748" t="s">
        <v>70</v>
      </c>
      <c r="P80" s="751" t="s">
        <v>448</v>
      </c>
      <c r="Q80" s="307"/>
    </row>
    <row r="81" spans="1:17" ht="13.5" thickBot="1" x14ac:dyDescent="0.25">
      <c r="A81" s="742"/>
      <c r="B81" s="744"/>
      <c r="C81" s="744"/>
      <c r="D81" s="744"/>
      <c r="E81" s="748"/>
      <c r="F81" s="748"/>
      <c r="G81" s="748"/>
      <c r="H81" s="748"/>
      <c r="I81" s="753" t="s">
        <v>72</v>
      </c>
      <c r="J81" s="751" t="s">
        <v>73</v>
      </c>
      <c r="K81" s="751"/>
      <c r="L81" s="751"/>
      <c r="M81" s="748"/>
      <c r="N81" s="750"/>
      <c r="O81" s="748"/>
      <c r="P81" s="752"/>
      <c r="Q81" s="307"/>
    </row>
    <row r="82" spans="1:17" ht="53.25" customHeight="1" thickBot="1" x14ac:dyDescent="0.25">
      <c r="A82" s="742"/>
      <c r="B82" s="744"/>
      <c r="C82" s="744"/>
      <c r="D82" s="744"/>
      <c r="E82" s="748"/>
      <c r="F82" s="748"/>
      <c r="G82" s="748"/>
      <c r="H82" s="748"/>
      <c r="I82" s="753"/>
      <c r="J82" s="335" t="s">
        <v>385</v>
      </c>
      <c r="K82" s="308" t="s">
        <v>74</v>
      </c>
      <c r="L82" s="309" t="s">
        <v>75</v>
      </c>
      <c r="M82" s="748"/>
      <c r="N82" s="750"/>
      <c r="O82" s="748"/>
      <c r="P82" s="751"/>
      <c r="Q82" s="307"/>
    </row>
    <row r="83" spans="1:17" x14ac:dyDescent="0.2">
      <c r="A83" s="743"/>
      <c r="B83" s="744">
        <v>1</v>
      </c>
      <c r="C83" s="744"/>
      <c r="D83" s="744"/>
      <c r="E83" s="310">
        <v>2</v>
      </c>
      <c r="F83" s="310">
        <v>3</v>
      </c>
      <c r="G83" s="310">
        <v>4</v>
      </c>
      <c r="H83" s="310">
        <v>5</v>
      </c>
      <c r="I83" s="310">
        <v>6</v>
      </c>
      <c r="J83" s="336">
        <v>7</v>
      </c>
      <c r="K83" s="310">
        <v>8</v>
      </c>
      <c r="L83" s="310">
        <v>9</v>
      </c>
      <c r="M83" s="310">
        <v>10</v>
      </c>
      <c r="N83" s="310">
        <v>11</v>
      </c>
      <c r="O83" s="310">
        <v>12</v>
      </c>
      <c r="P83" s="311">
        <v>13</v>
      </c>
      <c r="Q83" s="307"/>
    </row>
    <row r="84" spans="1:17" ht="15.75" customHeight="1" thickBot="1" x14ac:dyDescent="0.25">
      <c r="A84" s="312">
        <v>1</v>
      </c>
      <c r="B84" s="764" t="s">
        <v>76</v>
      </c>
      <c r="C84" s="766" t="s">
        <v>77</v>
      </c>
      <c r="D84" s="313" t="s">
        <v>78</v>
      </c>
      <c r="E84" s="314" t="s">
        <v>137</v>
      </c>
      <c r="F84" s="314" t="s">
        <v>137</v>
      </c>
      <c r="G84" s="314" t="s">
        <v>137</v>
      </c>
      <c r="H84" s="314" t="s">
        <v>137</v>
      </c>
      <c r="I84" s="314" t="s">
        <v>137</v>
      </c>
      <c r="J84" s="337" t="s">
        <v>137</v>
      </c>
      <c r="K84" s="314" t="s">
        <v>137</v>
      </c>
      <c r="L84" s="314" t="s">
        <v>137</v>
      </c>
      <c r="M84" s="314" t="s">
        <v>137</v>
      </c>
      <c r="N84" s="314" t="s">
        <v>137</v>
      </c>
      <c r="O84" s="314" t="s">
        <v>137</v>
      </c>
      <c r="P84" s="314" t="s">
        <v>137</v>
      </c>
      <c r="Q84" s="307"/>
    </row>
    <row r="85" spans="1:17" ht="15.75" customHeight="1" thickBot="1" x14ac:dyDescent="0.25">
      <c r="A85" s="315">
        <v>2</v>
      </c>
      <c r="B85" s="765"/>
      <c r="C85" s="767"/>
      <c r="D85" s="316" t="s">
        <v>79</v>
      </c>
      <c r="E85" s="314" t="s">
        <v>137</v>
      </c>
      <c r="F85" s="314" t="s">
        <v>137</v>
      </c>
      <c r="G85" s="314" t="s">
        <v>137</v>
      </c>
      <c r="H85" s="314" t="s">
        <v>137</v>
      </c>
      <c r="I85" s="314" t="s">
        <v>137</v>
      </c>
      <c r="J85" s="337" t="s">
        <v>137</v>
      </c>
      <c r="K85" s="314" t="s">
        <v>137</v>
      </c>
      <c r="L85" s="314" t="s">
        <v>137</v>
      </c>
      <c r="M85" s="314" t="s">
        <v>137</v>
      </c>
      <c r="N85" s="314" t="s">
        <v>137</v>
      </c>
      <c r="O85" s="314" t="s">
        <v>137</v>
      </c>
      <c r="P85" s="314" t="s">
        <v>137</v>
      </c>
      <c r="Q85" s="307"/>
    </row>
    <row r="86" spans="1:17" ht="15.75" customHeight="1" thickBot="1" x14ac:dyDescent="0.25">
      <c r="A86" s="315">
        <v>3</v>
      </c>
      <c r="B86" s="765"/>
      <c r="C86" s="768" t="s">
        <v>80</v>
      </c>
      <c r="D86" s="317" t="s">
        <v>78</v>
      </c>
      <c r="E86" s="314" t="s">
        <v>137</v>
      </c>
      <c r="F86" s="314" t="s">
        <v>137</v>
      </c>
      <c r="G86" s="314" t="s">
        <v>137</v>
      </c>
      <c r="H86" s="314" t="s">
        <v>137</v>
      </c>
      <c r="I86" s="314" t="s">
        <v>137</v>
      </c>
      <c r="J86" s="337" t="s">
        <v>137</v>
      </c>
      <c r="K86" s="314" t="s">
        <v>137</v>
      </c>
      <c r="L86" s="314" t="s">
        <v>137</v>
      </c>
      <c r="M86" s="314" t="s">
        <v>137</v>
      </c>
      <c r="N86" s="314" t="s">
        <v>137</v>
      </c>
      <c r="O86" s="314" t="s">
        <v>137</v>
      </c>
      <c r="P86" s="314" t="s">
        <v>137</v>
      </c>
      <c r="Q86" s="307"/>
    </row>
    <row r="87" spans="1:17" ht="15.75" customHeight="1" x14ac:dyDescent="0.2">
      <c r="A87" s="315">
        <v>4</v>
      </c>
      <c r="B87" s="765"/>
      <c r="C87" s="768"/>
      <c r="D87" s="317" t="s">
        <v>79</v>
      </c>
      <c r="E87" s="314" t="s">
        <v>137</v>
      </c>
      <c r="F87" s="314" t="s">
        <v>137</v>
      </c>
      <c r="G87" s="314" t="s">
        <v>137</v>
      </c>
      <c r="H87" s="314" t="s">
        <v>137</v>
      </c>
      <c r="I87" s="314" t="s">
        <v>137</v>
      </c>
      <c r="J87" s="337" t="s">
        <v>137</v>
      </c>
      <c r="K87" s="314" t="s">
        <v>137</v>
      </c>
      <c r="L87" s="314" t="s">
        <v>137</v>
      </c>
      <c r="M87" s="314" t="s">
        <v>137</v>
      </c>
      <c r="N87" s="314" t="s">
        <v>137</v>
      </c>
      <c r="O87" s="314" t="s">
        <v>137</v>
      </c>
      <c r="P87" s="314" t="s">
        <v>137</v>
      </c>
      <c r="Q87" s="307"/>
    </row>
    <row r="88" spans="1:17" ht="15.75" customHeight="1" x14ac:dyDescent="0.2">
      <c r="A88" s="315">
        <v>5</v>
      </c>
      <c r="B88" s="769" t="s">
        <v>81</v>
      </c>
      <c r="C88" s="326" t="s">
        <v>77</v>
      </c>
      <c r="D88" s="318" t="s">
        <v>79</v>
      </c>
      <c r="E88" s="314" t="s">
        <v>137</v>
      </c>
      <c r="F88" s="314" t="s">
        <v>137</v>
      </c>
      <c r="G88" s="314" t="s">
        <v>137</v>
      </c>
      <c r="H88" s="314" t="s">
        <v>137</v>
      </c>
      <c r="I88" s="314" t="s">
        <v>137</v>
      </c>
      <c r="J88" s="337" t="s">
        <v>137</v>
      </c>
      <c r="K88" s="314" t="s">
        <v>137</v>
      </c>
      <c r="L88" s="314" t="s">
        <v>137</v>
      </c>
      <c r="M88" s="314" t="s">
        <v>137</v>
      </c>
      <c r="N88" s="314" t="s">
        <v>137</v>
      </c>
      <c r="O88" s="314" t="s">
        <v>137</v>
      </c>
      <c r="P88" s="314" t="s">
        <v>137</v>
      </c>
      <c r="Q88" s="307"/>
    </row>
    <row r="89" spans="1:17" ht="15.75" customHeight="1" x14ac:dyDescent="0.2">
      <c r="A89" s="315">
        <v>6</v>
      </c>
      <c r="B89" s="769"/>
      <c r="C89" s="326" t="s">
        <v>80</v>
      </c>
      <c r="D89" s="318" t="s">
        <v>79</v>
      </c>
      <c r="E89" s="314" t="s">
        <v>137</v>
      </c>
      <c r="F89" s="314" t="s">
        <v>137</v>
      </c>
      <c r="G89" s="314" t="s">
        <v>137</v>
      </c>
      <c r="H89" s="314" t="s">
        <v>137</v>
      </c>
      <c r="I89" s="314" t="s">
        <v>137</v>
      </c>
      <c r="J89" s="337" t="s">
        <v>137</v>
      </c>
      <c r="K89" s="314" t="s">
        <v>137</v>
      </c>
      <c r="L89" s="314" t="s">
        <v>137</v>
      </c>
      <c r="M89" s="314" t="s">
        <v>137</v>
      </c>
      <c r="N89" s="314" t="s">
        <v>137</v>
      </c>
      <c r="O89" s="314" t="s">
        <v>137</v>
      </c>
      <c r="P89" s="314" t="s">
        <v>137</v>
      </c>
      <c r="Q89" s="307"/>
    </row>
    <row r="90" spans="1:17" ht="15.75" customHeight="1" x14ac:dyDescent="0.2">
      <c r="A90" s="319">
        <v>7</v>
      </c>
      <c r="B90" s="770" t="s">
        <v>82</v>
      </c>
      <c r="C90" s="327" t="s">
        <v>77</v>
      </c>
      <c r="D90" s="318" t="s">
        <v>79</v>
      </c>
      <c r="E90" s="314" t="s">
        <v>137</v>
      </c>
      <c r="F90" s="314" t="s">
        <v>137</v>
      </c>
      <c r="G90" s="314" t="s">
        <v>137</v>
      </c>
      <c r="H90" s="314" t="s">
        <v>137</v>
      </c>
      <c r="I90" s="314" t="s">
        <v>137</v>
      </c>
      <c r="J90" s="337" t="s">
        <v>137</v>
      </c>
      <c r="K90" s="314" t="s">
        <v>137</v>
      </c>
      <c r="L90" s="314" t="s">
        <v>137</v>
      </c>
      <c r="M90" s="314" t="s">
        <v>137</v>
      </c>
      <c r="N90" s="314" t="s">
        <v>137</v>
      </c>
      <c r="O90" s="314" t="s">
        <v>137</v>
      </c>
      <c r="P90" s="314" t="s">
        <v>137</v>
      </c>
      <c r="Q90" s="307"/>
    </row>
    <row r="91" spans="1:17" ht="15.75" customHeight="1" x14ac:dyDescent="0.2">
      <c r="A91" s="319">
        <v>8</v>
      </c>
      <c r="B91" s="770"/>
      <c r="C91" s="327" t="s">
        <v>80</v>
      </c>
      <c r="D91" s="318" t="s">
        <v>79</v>
      </c>
      <c r="E91" s="314" t="s">
        <v>137</v>
      </c>
      <c r="F91" s="314" t="s">
        <v>137</v>
      </c>
      <c r="G91" s="314" t="s">
        <v>137</v>
      </c>
      <c r="H91" s="314" t="s">
        <v>137</v>
      </c>
      <c r="I91" s="314" t="s">
        <v>137</v>
      </c>
      <c r="J91" s="337" t="s">
        <v>137</v>
      </c>
      <c r="K91" s="314" t="s">
        <v>137</v>
      </c>
      <c r="L91" s="314" t="s">
        <v>137</v>
      </c>
      <c r="M91" s="314" t="s">
        <v>137</v>
      </c>
      <c r="N91" s="314" t="s">
        <v>137</v>
      </c>
      <c r="O91" s="314" t="s">
        <v>137</v>
      </c>
      <c r="P91" s="314" t="s">
        <v>137</v>
      </c>
      <c r="Q91" s="307"/>
    </row>
    <row r="92" spans="1:17" ht="29.25" customHeight="1" x14ac:dyDescent="0.2">
      <c r="A92" s="320">
        <v>9</v>
      </c>
      <c r="B92" s="770" t="s">
        <v>140</v>
      </c>
      <c r="C92" s="760" t="s">
        <v>445</v>
      </c>
      <c r="D92" s="761"/>
      <c r="E92" s="314" t="s">
        <v>137</v>
      </c>
      <c r="F92" s="314" t="s">
        <v>137</v>
      </c>
      <c r="G92" s="314" t="s">
        <v>137</v>
      </c>
      <c r="H92" s="314" t="s">
        <v>137</v>
      </c>
      <c r="I92" s="314" t="s">
        <v>137</v>
      </c>
      <c r="J92" s="337" t="s">
        <v>137</v>
      </c>
      <c r="K92" s="314" t="s">
        <v>137</v>
      </c>
      <c r="L92" s="314" t="s">
        <v>137</v>
      </c>
      <c r="M92" s="314" t="s">
        <v>137</v>
      </c>
      <c r="N92" s="314" t="s">
        <v>137</v>
      </c>
      <c r="O92" s="314" t="s">
        <v>137</v>
      </c>
      <c r="P92" s="314" t="s">
        <v>137</v>
      </c>
      <c r="Q92" s="307"/>
    </row>
    <row r="93" spans="1:17" ht="16.5" customHeight="1" x14ac:dyDescent="0.2">
      <c r="A93" s="319">
        <v>10</v>
      </c>
      <c r="B93" s="770"/>
      <c r="C93" s="762" t="s">
        <v>83</v>
      </c>
      <c r="D93" s="763"/>
      <c r="E93" s="314" t="s">
        <v>137</v>
      </c>
      <c r="F93" s="314" t="s">
        <v>137</v>
      </c>
      <c r="G93" s="314" t="s">
        <v>137</v>
      </c>
      <c r="H93" s="314" t="s">
        <v>137</v>
      </c>
      <c r="I93" s="314" t="s">
        <v>137</v>
      </c>
      <c r="J93" s="337" t="s">
        <v>137</v>
      </c>
      <c r="K93" s="314" t="s">
        <v>137</v>
      </c>
      <c r="L93" s="314" t="s">
        <v>137</v>
      </c>
      <c r="M93" s="314" t="s">
        <v>137</v>
      </c>
      <c r="N93" s="314" t="s">
        <v>137</v>
      </c>
      <c r="O93" s="314" t="s">
        <v>137</v>
      </c>
      <c r="P93" s="314" t="s">
        <v>137</v>
      </c>
      <c r="Q93" s="307"/>
    </row>
    <row r="94" spans="1:17" ht="25.5" customHeight="1" x14ac:dyDescent="0.2">
      <c r="A94" s="319">
        <v>11</v>
      </c>
      <c r="B94" s="770"/>
      <c r="C94" s="762" t="s">
        <v>84</v>
      </c>
      <c r="D94" s="763"/>
      <c r="E94" s="314" t="s">
        <v>137</v>
      </c>
      <c r="F94" s="314" t="s">
        <v>137</v>
      </c>
      <c r="G94" s="314" t="s">
        <v>137</v>
      </c>
      <c r="H94" s="314" t="s">
        <v>137</v>
      </c>
      <c r="I94" s="314" t="s">
        <v>137</v>
      </c>
      <c r="J94" s="337" t="s">
        <v>137</v>
      </c>
      <c r="K94" s="314" t="s">
        <v>137</v>
      </c>
      <c r="L94" s="314" t="s">
        <v>137</v>
      </c>
      <c r="M94" s="314" t="s">
        <v>137</v>
      </c>
      <c r="N94" s="314" t="s">
        <v>137</v>
      </c>
      <c r="O94" s="314" t="s">
        <v>137</v>
      </c>
      <c r="P94" s="314" t="s">
        <v>137</v>
      </c>
      <c r="Q94" s="307"/>
    </row>
    <row r="95" spans="1:17" ht="18" customHeight="1" x14ac:dyDescent="0.2">
      <c r="A95" s="319">
        <v>12</v>
      </c>
      <c r="B95" s="770"/>
      <c r="C95" s="762" t="s">
        <v>85</v>
      </c>
      <c r="D95" s="763"/>
      <c r="E95" s="314" t="s">
        <v>137</v>
      </c>
      <c r="F95" s="314" t="s">
        <v>137</v>
      </c>
      <c r="G95" s="314" t="s">
        <v>137</v>
      </c>
      <c r="H95" s="314" t="s">
        <v>137</v>
      </c>
      <c r="I95" s="314" t="s">
        <v>137</v>
      </c>
      <c r="J95" s="337" t="s">
        <v>137</v>
      </c>
      <c r="K95" s="314" t="s">
        <v>137</v>
      </c>
      <c r="L95" s="314" t="s">
        <v>137</v>
      </c>
      <c r="M95" s="314" t="s">
        <v>137</v>
      </c>
      <c r="N95" s="314" t="s">
        <v>137</v>
      </c>
      <c r="O95" s="314" t="s">
        <v>137</v>
      </c>
      <c r="P95" s="314" t="s">
        <v>137</v>
      </c>
      <c r="Q95" s="307"/>
    </row>
    <row r="96" spans="1:17" ht="26.25" customHeight="1" x14ac:dyDescent="0.2">
      <c r="A96" s="319">
        <v>13</v>
      </c>
      <c r="B96" s="770"/>
      <c r="C96" s="762" t="s">
        <v>86</v>
      </c>
      <c r="D96" s="763"/>
      <c r="E96" s="314" t="s">
        <v>137</v>
      </c>
      <c r="F96" s="314" t="s">
        <v>137</v>
      </c>
      <c r="G96" s="314" t="s">
        <v>137</v>
      </c>
      <c r="H96" s="314" t="s">
        <v>137</v>
      </c>
      <c r="I96" s="314" t="s">
        <v>137</v>
      </c>
      <c r="J96" s="337" t="s">
        <v>137</v>
      </c>
      <c r="K96" s="314" t="s">
        <v>137</v>
      </c>
      <c r="L96" s="314" t="s">
        <v>137</v>
      </c>
      <c r="M96" s="314" t="s">
        <v>137</v>
      </c>
      <c r="N96" s="314" t="s">
        <v>137</v>
      </c>
      <c r="O96" s="314" t="s">
        <v>137</v>
      </c>
      <c r="P96" s="314" t="s">
        <v>137</v>
      </c>
      <c r="Q96" s="307"/>
    </row>
    <row r="97" spans="1:17" ht="29.25" customHeight="1" x14ac:dyDescent="0.2">
      <c r="A97" s="319">
        <v>14</v>
      </c>
      <c r="B97" s="769"/>
      <c r="C97" s="754" t="s">
        <v>87</v>
      </c>
      <c r="D97" s="755"/>
      <c r="E97" s="314" t="s">
        <v>137</v>
      </c>
      <c r="F97" s="314" t="s">
        <v>137</v>
      </c>
      <c r="G97" s="314" t="s">
        <v>137</v>
      </c>
      <c r="H97" s="314" t="s">
        <v>137</v>
      </c>
      <c r="I97" s="314" t="s">
        <v>137</v>
      </c>
      <c r="J97" s="337" t="s">
        <v>137</v>
      </c>
      <c r="K97" s="314" t="s">
        <v>137</v>
      </c>
      <c r="L97" s="314" t="s">
        <v>137</v>
      </c>
      <c r="M97" s="314" t="s">
        <v>137</v>
      </c>
      <c r="N97" s="314" t="s">
        <v>137</v>
      </c>
      <c r="O97" s="314" t="s">
        <v>137</v>
      </c>
      <c r="P97" s="314" t="s">
        <v>137</v>
      </c>
      <c r="Q97" s="307"/>
    </row>
    <row r="98" spans="1:17" ht="16.5" customHeight="1" x14ac:dyDescent="0.2">
      <c r="A98" s="319">
        <v>15</v>
      </c>
      <c r="B98" s="735" t="s">
        <v>450</v>
      </c>
      <c r="C98" s="735"/>
      <c r="D98" s="735"/>
      <c r="E98" s="314" t="s">
        <v>137</v>
      </c>
      <c r="F98" s="314" t="s">
        <v>137</v>
      </c>
      <c r="G98" s="314" t="s">
        <v>461</v>
      </c>
      <c r="H98" s="314" t="s">
        <v>461</v>
      </c>
      <c r="I98" s="314" t="s">
        <v>461</v>
      </c>
      <c r="J98" s="337" t="s">
        <v>461</v>
      </c>
      <c r="K98" s="314" t="s">
        <v>461</v>
      </c>
      <c r="L98" s="314" t="s">
        <v>461</v>
      </c>
      <c r="M98" s="314" t="s">
        <v>137</v>
      </c>
      <c r="N98" s="314" t="s">
        <v>137</v>
      </c>
      <c r="O98" s="314" t="s">
        <v>137</v>
      </c>
      <c r="P98" s="314" t="s">
        <v>137</v>
      </c>
      <c r="Q98" s="307"/>
    </row>
    <row r="99" spans="1:17" ht="36" customHeight="1" x14ac:dyDescent="0.2">
      <c r="A99" s="319" t="s">
        <v>451</v>
      </c>
      <c r="B99" s="735" t="s">
        <v>449</v>
      </c>
      <c r="C99" s="735"/>
      <c r="D99" s="735"/>
      <c r="E99" s="314" t="s">
        <v>137</v>
      </c>
      <c r="F99" s="314" t="s">
        <v>137</v>
      </c>
      <c r="G99" s="314" t="s">
        <v>461</v>
      </c>
      <c r="H99" s="314" t="s">
        <v>461</v>
      </c>
      <c r="I99" s="314" t="s">
        <v>461</v>
      </c>
      <c r="J99" s="337" t="s">
        <v>461</v>
      </c>
      <c r="K99" s="314" t="s">
        <v>461</v>
      </c>
      <c r="L99" s="314" t="s">
        <v>461</v>
      </c>
      <c r="M99" s="314" t="s">
        <v>137</v>
      </c>
      <c r="N99" s="314" t="s">
        <v>137</v>
      </c>
      <c r="O99" s="314" t="s">
        <v>137</v>
      </c>
      <c r="P99" s="314" t="s">
        <v>137</v>
      </c>
      <c r="Q99" s="307"/>
    </row>
    <row r="100" spans="1:17" ht="17.25" customHeight="1" x14ac:dyDescent="0.2">
      <c r="A100" s="329">
        <v>16</v>
      </c>
      <c r="B100" s="736" t="s">
        <v>88</v>
      </c>
      <c r="C100" s="736"/>
      <c r="D100" s="737"/>
      <c r="E100" s="330">
        <f t="shared" ref="E100:O100" si="2">SUM(E84:E98)</f>
        <v>0</v>
      </c>
      <c r="F100" s="330">
        <f t="shared" si="2"/>
        <v>0</v>
      </c>
      <c r="G100" s="330">
        <f t="shared" si="2"/>
        <v>0</v>
      </c>
      <c r="H100" s="330">
        <f t="shared" si="2"/>
        <v>0</v>
      </c>
      <c r="I100" s="330">
        <f t="shared" si="2"/>
        <v>0</v>
      </c>
      <c r="J100" s="330">
        <f t="shared" si="2"/>
        <v>0</v>
      </c>
      <c r="K100" s="330">
        <f t="shared" si="2"/>
        <v>0</v>
      </c>
      <c r="L100" s="330">
        <f t="shared" si="2"/>
        <v>0</v>
      </c>
      <c r="M100" s="330">
        <f t="shared" si="2"/>
        <v>0</v>
      </c>
      <c r="N100" s="330">
        <f t="shared" si="2"/>
        <v>0</v>
      </c>
      <c r="O100" s="330">
        <f t="shared" si="2"/>
        <v>0</v>
      </c>
      <c r="P100" s="330">
        <f>SUM(P84:P98)</f>
        <v>0</v>
      </c>
      <c r="Q100" s="307"/>
    </row>
    <row r="101" spans="1:17" ht="38.25" customHeight="1" x14ac:dyDescent="0.2">
      <c r="A101" s="732">
        <v>17</v>
      </c>
      <c r="B101" s="733" t="s">
        <v>452</v>
      </c>
      <c r="C101" s="733"/>
      <c r="D101" s="733"/>
      <c r="E101" s="733"/>
      <c r="F101" s="733"/>
      <c r="G101" s="733"/>
      <c r="H101" s="733"/>
      <c r="I101" s="733"/>
      <c r="J101" s="733"/>
      <c r="K101" s="733"/>
      <c r="L101" s="733"/>
      <c r="M101" s="733"/>
      <c r="N101" s="733"/>
      <c r="O101" s="733"/>
      <c r="P101" s="733"/>
      <c r="Q101" s="324"/>
    </row>
    <row r="102" spans="1:17" ht="21" customHeight="1" x14ac:dyDescent="0.2">
      <c r="A102" s="732"/>
      <c r="B102" s="734" t="s">
        <v>454</v>
      </c>
      <c r="C102" s="734"/>
      <c r="D102" s="734"/>
      <c r="E102" s="734" t="s">
        <v>456</v>
      </c>
      <c r="F102" s="734"/>
      <c r="G102" s="734" t="s">
        <v>457</v>
      </c>
      <c r="H102" s="734"/>
      <c r="I102" s="734"/>
      <c r="J102" s="734" t="s">
        <v>458</v>
      </c>
      <c r="K102" s="734"/>
      <c r="L102" s="734"/>
      <c r="M102" s="734" t="s">
        <v>459</v>
      </c>
      <c r="N102" s="734"/>
      <c r="O102" s="734" t="s">
        <v>460</v>
      </c>
      <c r="P102" s="734"/>
      <c r="Q102" s="324"/>
    </row>
    <row r="103" spans="1:17" ht="15" customHeight="1" x14ac:dyDescent="0.2">
      <c r="A103" s="732"/>
      <c r="B103" s="734" t="s">
        <v>453</v>
      </c>
      <c r="C103" s="734"/>
      <c r="D103" s="734"/>
      <c r="E103" s="738" t="s">
        <v>137</v>
      </c>
      <c r="F103" s="739"/>
      <c r="G103" s="738" t="s">
        <v>137</v>
      </c>
      <c r="H103" s="740"/>
      <c r="I103" s="739"/>
      <c r="J103" s="738" t="s">
        <v>137</v>
      </c>
      <c r="K103" s="740"/>
      <c r="L103" s="739"/>
      <c r="M103" s="738" t="s">
        <v>137</v>
      </c>
      <c r="N103" s="739"/>
      <c r="O103" s="738" t="s">
        <v>137</v>
      </c>
      <c r="P103" s="739"/>
    </row>
    <row r="104" spans="1:17" ht="16.5" customHeight="1" x14ac:dyDescent="0.2">
      <c r="A104" s="732"/>
      <c r="B104" s="734" t="s">
        <v>455</v>
      </c>
      <c r="C104" s="734"/>
      <c r="D104" s="734"/>
      <c r="E104" s="734" t="s">
        <v>137</v>
      </c>
      <c r="F104" s="734"/>
      <c r="G104" s="734" t="s">
        <v>137</v>
      </c>
      <c r="H104" s="734"/>
      <c r="I104" s="734"/>
      <c r="J104" s="734" t="s">
        <v>137</v>
      </c>
      <c r="K104" s="734"/>
      <c r="L104" s="734"/>
      <c r="M104" s="734" t="s">
        <v>137</v>
      </c>
      <c r="N104" s="734"/>
      <c r="O104" s="734" t="s">
        <v>137</v>
      </c>
      <c r="P104" s="734"/>
    </row>
    <row r="105" spans="1:17" ht="8.25" customHeight="1" x14ac:dyDescent="0.2">
      <c r="A105" s="321"/>
      <c r="B105" s="322"/>
      <c r="C105" s="322"/>
      <c r="D105" s="322"/>
      <c r="E105" s="323"/>
      <c r="F105" s="323"/>
      <c r="G105" s="323"/>
      <c r="H105" s="323"/>
      <c r="I105" s="323"/>
      <c r="J105" s="339"/>
      <c r="K105" s="323"/>
      <c r="L105" s="323"/>
      <c r="M105" s="323"/>
      <c r="N105" s="323"/>
      <c r="O105" s="323"/>
      <c r="P105" s="323"/>
      <c r="Q105" s="324"/>
    </row>
    <row r="106" spans="1:17" x14ac:dyDescent="0.2">
      <c r="B106" s="299"/>
      <c r="C106" s="299"/>
      <c r="D106" s="299"/>
      <c r="E106" s="299"/>
      <c r="F106" s="299"/>
      <c r="G106" s="299"/>
      <c r="H106" s="299"/>
      <c r="I106" s="299"/>
      <c r="J106" s="331"/>
      <c r="K106" s="299"/>
      <c r="L106" s="299"/>
      <c r="M106" s="299"/>
      <c r="N106" s="299"/>
      <c r="O106" s="299"/>
      <c r="P106" s="300" t="s">
        <v>141</v>
      </c>
    </row>
    <row r="107" spans="1:17" x14ac:dyDescent="0.2">
      <c r="B107" s="299"/>
      <c r="C107" s="299"/>
      <c r="D107" s="299"/>
      <c r="E107" s="299"/>
      <c r="F107" s="299"/>
      <c r="G107" s="299"/>
      <c r="H107" s="299"/>
      <c r="I107" s="299"/>
      <c r="J107" s="331"/>
      <c r="K107" s="299"/>
      <c r="L107" s="299"/>
      <c r="M107" s="299"/>
      <c r="N107" s="299"/>
      <c r="O107" s="299"/>
      <c r="P107" s="293" t="s">
        <v>425</v>
      </c>
    </row>
    <row r="108" spans="1:17" x14ac:dyDescent="0.2">
      <c r="A108" s="301"/>
      <c r="B108" s="301"/>
      <c r="C108" s="301"/>
      <c r="D108" s="301"/>
      <c r="E108" s="301"/>
      <c r="F108" s="301"/>
      <c r="G108" s="301"/>
      <c r="H108" s="301"/>
      <c r="I108" s="301"/>
      <c r="J108" s="332"/>
      <c r="K108" s="301"/>
      <c r="L108" s="301"/>
      <c r="M108" s="301"/>
      <c r="N108" s="301"/>
      <c r="O108" s="301"/>
      <c r="P108" s="300" t="s">
        <v>64</v>
      </c>
    </row>
    <row r="109" spans="1:17" ht="35.25" customHeight="1" x14ac:dyDescent="0.25">
      <c r="A109" s="757" t="s">
        <v>463</v>
      </c>
      <c r="B109" s="757"/>
      <c r="C109" s="757"/>
      <c r="D109" s="757"/>
      <c r="E109" s="757"/>
      <c r="F109" s="757"/>
      <c r="G109" s="757"/>
      <c r="H109" s="757"/>
      <c r="I109" s="757"/>
      <c r="J109" s="757"/>
      <c r="K109" s="757"/>
      <c r="L109" s="757"/>
      <c r="M109" s="757"/>
      <c r="N109" s="757"/>
      <c r="O109" s="757"/>
      <c r="P109" s="757"/>
    </row>
    <row r="110" spans="1:17" ht="16.5" customHeight="1" x14ac:dyDescent="0.2">
      <c r="A110" s="758" t="s">
        <v>462</v>
      </c>
      <c r="B110" s="758"/>
      <c r="C110" s="758"/>
      <c r="D110" s="758"/>
      <c r="E110" s="758"/>
      <c r="F110" s="758"/>
      <c r="G110" s="758"/>
      <c r="H110" s="758"/>
      <c r="I110" s="758"/>
      <c r="J110" s="758"/>
      <c r="K110" s="758"/>
      <c r="L110" s="758"/>
      <c r="M110" s="758"/>
      <c r="N110" s="758"/>
      <c r="O110" s="758"/>
      <c r="P110" s="758"/>
    </row>
    <row r="111" spans="1:17" ht="12" customHeight="1" x14ac:dyDescent="0.2">
      <c r="A111" s="741" t="s">
        <v>11</v>
      </c>
      <c r="B111" s="741"/>
      <c r="C111" s="741"/>
      <c r="D111" s="741"/>
      <c r="E111" s="741"/>
      <c r="F111" s="741"/>
      <c r="G111" s="741"/>
      <c r="H111" s="741"/>
      <c r="I111" s="741"/>
      <c r="J111" s="741"/>
      <c r="K111" s="741"/>
      <c r="L111" s="741"/>
      <c r="M111" s="741"/>
      <c r="N111" s="741"/>
      <c r="O111" s="741"/>
      <c r="P111" s="741"/>
    </row>
    <row r="112" spans="1:17" ht="14.25" customHeight="1" x14ac:dyDescent="0.25">
      <c r="A112" s="759" t="s">
        <v>556</v>
      </c>
      <c r="B112" s="759"/>
      <c r="C112" s="759"/>
      <c r="D112" s="759"/>
      <c r="E112" s="759"/>
      <c r="F112" s="759"/>
      <c r="G112" s="759"/>
      <c r="H112" s="759"/>
      <c r="I112" s="759"/>
      <c r="J112" s="759"/>
      <c r="K112" s="759"/>
      <c r="L112" s="759"/>
      <c r="M112" s="759"/>
      <c r="N112" s="759"/>
      <c r="O112" s="759"/>
      <c r="P112" s="759"/>
    </row>
    <row r="113" spans="1:17" ht="34.5" customHeight="1" thickBot="1" x14ac:dyDescent="0.25">
      <c r="A113" s="742" t="s">
        <v>66</v>
      </c>
      <c r="B113" s="744" t="s">
        <v>67</v>
      </c>
      <c r="C113" s="744"/>
      <c r="D113" s="744"/>
      <c r="E113" s="745" t="s">
        <v>90</v>
      </c>
      <c r="F113" s="745"/>
      <c r="G113" s="746" t="s">
        <v>68</v>
      </c>
      <c r="H113" s="746"/>
      <c r="I113" s="746"/>
      <c r="J113" s="746"/>
      <c r="K113" s="746"/>
      <c r="L113" s="746"/>
      <c r="M113" s="745" t="s">
        <v>89</v>
      </c>
      <c r="N113" s="745"/>
      <c r="O113" s="745" t="s">
        <v>69</v>
      </c>
      <c r="P113" s="747"/>
      <c r="Q113" s="307"/>
    </row>
    <row r="114" spans="1:17" ht="13.5" thickBot="1" x14ac:dyDescent="0.25">
      <c r="A114" s="742"/>
      <c r="B114" s="744"/>
      <c r="C114" s="744"/>
      <c r="D114" s="744"/>
      <c r="E114" s="748" t="s">
        <v>70</v>
      </c>
      <c r="F114" s="748" t="s">
        <v>448</v>
      </c>
      <c r="G114" s="748" t="s">
        <v>70</v>
      </c>
      <c r="H114" s="748" t="s">
        <v>448</v>
      </c>
      <c r="I114" s="749" t="s">
        <v>71</v>
      </c>
      <c r="J114" s="749"/>
      <c r="K114" s="749"/>
      <c r="L114" s="749"/>
      <c r="M114" s="748" t="s">
        <v>70</v>
      </c>
      <c r="N114" s="750" t="s">
        <v>448</v>
      </c>
      <c r="O114" s="748" t="s">
        <v>70</v>
      </c>
      <c r="P114" s="751" t="s">
        <v>448</v>
      </c>
      <c r="Q114" s="307"/>
    </row>
    <row r="115" spans="1:17" ht="13.5" thickBot="1" x14ac:dyDescent="0.25">
      <c r="A115" s="742"/>
      <c r="B115" s="744"/>
      <c r="C115" s="744"/>
      <c r="D115" s="744"/>
      <c r="E115" s="748"/>
      <c r="F115" s="748"/>
      <c r="G115" s="748"/>
      <c r="H115" s="748"/>
      <c r="I115" s="753" t="s">
        <v>72</v>
      </c>
      <c r="J115" s="751" t="s">
        <v>73</v>
      </c>
      <c r="K115" s="751"/>
      <c r="L115" s="751"/>
      <c r="M115" s="748"/>
      <c r="N115" s="750"/>
      <c r="O115" s="748"/>
      <c r="P115" s="752"/>
      <c r="Q115" s="307"/>
    </row>
    <row r="116" spans="1:17" ht="57.75" customHeight="1" thickBot="1" x14ac:dyDescent="0.25">
      <c r="A116" s="742"/>
      <c r="B116" s="744"/>
      <c r="C116" s="744"/>
      <c r="D116" s="744"/>
      <c r="E116" s="748"/>
      <c r="F116" s="748"/>
      <c r="G116" s="748"/>
      <c r="H116" s="748"/>
      <c r="I116" s="753"/>
      <c r="J116" s="335" t="s">
        <v>385</v>
      </c>
      <c r="K116" s="308" t="s">
        <v>74</v>
      </c>
      <c r="L116" s="309" t="s">
        <v>75</v>
      </c>
      <c r="M116" s="748"/>
      <c r="N116" s="750"/>
      <c r="O116" s="748"/>
      <c r="P116" s="751"/>
      <c r="Q116" s="307"/>
    </row>
    <row r="117" spans="1:17" x14ac:dyDescent="0.2">
      <c r="A117" s="743"/>
      <c r="B117" s="744">
        <v>1</v>
      </c>
      <c r="C117" s="744"/>
      <c r="D117" s="744"/>
      <c r="E117" s="310">
        <v>2</v>
      </c>
      <c r="F117" s="310">
        <v>3</v>
      </c>
      <c r="G117" s="310">
        <v>4</v>
      </c>
      <c r="H117" s="310">
        <v>5</v>
      </c>
      <c r="I117" s="310">
        <v>6</v>
      </c>
      <c r="J117" s="336">
        <v>7</v>
      </c>
      <c r="K117" s="310">
        <v>8</v>
      </c>
      <c r="L117" s="310">
        <v>9</v>
      </c>
      <c r="M117" s="310">
        <v>10</v>
      </c>
      <c r="N117" s="310">
        <v>11</v>
      </c>
      <c r="O117" s="310">
        <v>12</v>
      </c>
      <c r="P117" s="311">
        <v>13</v>
      </c>
      <c r="Q117" s="307"/>
    </row>
    <row r="118" spans="1:17" ht="17.25" customHeight="1" thickBot="1" x14ac:dyDescent="0.25">
      <c r="A118" s="312">
        <v>1</v>
      </c>
      <c r="B118" s="764" t="s">
        <v>76</v>
      </c>
      <c r="C118" s="766" t="s">
        <v>77</v>
      </c>
      <c r="D118" s="313" t="s">
        <v>78</v>
      </c>
      <c r="E118" s="314" t="s">
        <v>137</v>
      </c>
      <c r="F118" s="314" t="s">
        <v>137</v>
      </c>
      <c r="G118" s="314" t="s">
        <v>137</v>
      </c>
      <c r="H118" s="314" t="s">
        <v>137</v>
      </c>
      <c r="I118" s="314" t="s">
        <v>137</v>
      </c>
      <c r="J118" s="337" t="s">
        <v>137</v>
      </c>
      <c r="K118" s="314" t="s">
        <v>137</v>
      </c>
      <c r="L118" s="314" t="s">
        <v>137</v>
      </c>
      <c r="M118" s="314" t="s">
        <v>137</v>
      </c>
      <c r="N118" s="314" t="s">
        <v>137</v>
      </c>
      <c r="O118" s="314" t="s">
        <v>137</v>
      </c>
      <c r="P118" s="314" t="s">
        <v>137</v>
      </c>
      <c r="Q118" s="307"/>
    </row>
    <row r="119" spans="1:17" ht="17.25" customHeight="1" thickBot="1" x14ac:dyDescent="0.25">
      <c r="A119" s="315">
        <v>2</v>
      </c>
      <c r="B119" s="765"/>
      <c r="C119" s="767"/>
      <c r="D119" s="316" t="s">
        <v>79</v>
      </c>
      <c r="E119" s="314" t="s">
        <v>137</v>
      </c>
      <c r="F119" s="314" t="s">
        <v>137</v>
      </c>
      <c r="G119" s="314" t="s">
        <v>137</v>
      </c>
      <c r="H119" s="314" t="s">
        <v>137</v>
      </c>
      <c r="I119" s="314" t="s">
        <v>137</v>
      </c>
      <c r="J119" s="337" t="s">
        <v>137</v>
      </c>
      <c r="K119" s="314" t="s">
        <v>137</v>
      </c>
      <c r="L119" s="314" t="s">
        <v>137</v>
      </c>
      <c r="M119" s="314" t="s">
        <v>137</v>
      </c>
      <c r="N119" s="314" t="s">
        <v>137</v>
      </c>
      <c r="O119" s="314" t="s">
        <v>137</v>
      </c>
      <c r="P119" s="314" t="s">
        <v>137</v>
      </c>
      <c r="Q119" s="307"/>
    </row>
    <row r="120" spans="1:17" ht="17.25" customHeight="1" thickBot="1" x14ac:dyDescent="0.25">
      <c r="A120" s="315">
        <v>3</v>
      </c>
      <c r="B120" s="765"/>
      <c r="C120" s="768" t="s">
        <v>80</v>
      </c>
      <c r="D120" s="317" t="s">
        <v>78</v>
      </c>
      <c r="E120" s="314" t="s">
        <v>137</v>
      </c>
      <c r="F120" s="314" t="s">
        <v>137</v>
      </c>
      <c r="G120" s="314" t="s">
        <v>137</v>
      </c>
      <c r="H120" s="314" t="s">
        <v>137</v>
      </c>
      <c r="I120" s="314" t="s">
        <v>137</v>
      </c>
      <c r="J120" s="337" t="s">
        <v>137</v>
      </c>
      <c r="K120" s="314" t="s">
        <v>137</v>
      </c>
      <c r="L120" s="314" t="s">
        <v>137</v>
      </c>
      <c r="M120" s="314" t="s">
        <v>137</v>
      </c>
      <c r="N120" s="314" t="s">
        <v>137</v>
      </c>
      <c r="O120" s="314" t="s">
        <v>137</v>
      </c>
      <c r="P120" s="314" t="s">
        <v>137</v>
      </c>
      <c r="Q120" s="307"/>
    </row>
    <row r="121" spans="1:17" ht="17.25" customHeight="1" x14ac:dyDescent="0.2">
      <c r="A121" s="315">
        <v>4</v>
      </c>
      <c r="B121" s="765"/>
      <c r="C121" s="768"/>
      <c r="D121" s="317" t="s">
        <v>79</v>
      </c>
      <c r="E121" s="314" t="s">
        <v>137</v>
      </c>
      <c r="F121" s="314" t="s">
        <v>137</v>
      </c>
      <c r="G121" s="314" t="s">
        <v>137</v>
      </c>
      <c r="H121" s="314" t="s">
        <v>137</v>
      </c>
      <c r="I121" s="314" t="s">
        <v>137</v>
      </c>
      <c r="J121" s="337" t="s">
        <v>137</v>
      </c>
      <c r="K121" s="314" t="s">
        <v>137</v>
      </c>
      <c r="L121" s="314" t="s">
        <v>137</v>
      </c>
      <c r="M121" s="314" t="s">
        <v>137</v>
      </c>
      <c r="N121" s="314" t="s">
        <v>137</v>
      </c>
      <c r="O121" s="314" t="s">
        <v>137</v>
      </c>
      <c r="P121" s="314" t="s">
        <v>137</v>
      </c>
      <c r="Q121" s="307"/>
    </row>
    <row r="122" spans="1:17" ht="17.25" customHeight="1" x14ac:dyDescent="0.2">
      <c r="A122" s="315">
        <v>5</v>
      </c>
      <c r="B122" s="769" t="s">
        <v>81</v>
      </c>
      <c r="C122" s="326" t="s">
        <v>77</v>
      </c>
      <c r="D122" s="318" t="s">
        <v>79</v>
      </c>
      <c r="E122" s="314" t="s">
        <v>137</v>
      </c>
      <c r="F122" s="314" t="s">
        <v>137</v>
      </c>
      <c r="G122" s="314" t="s">
        <v>137</v>
      </c>
      <c r="H122" s="314" t="s">
        <v>137</v>
      </c>
      <c r="I122" s="314" t="s">
        <v>137</v>
      </c>
      <c r="J122" s="337" t="s">
        <v>137</v>
      </c>
      <c r="K122" s="314" t="s">
        <v>137</v>
      </c>
      <c r="L122" s="314" t="s">
        <v>137</v>
      </c>
      <c r="M122" s="314" t="s">
        <v>137</v>
      </c>
      <c r="N122" s="314" t="s">
        <v>137</v>
      </c>
      <c r="O122" s="314" t="s">
        <v>137</v>
      </c>
      <c r="P122" s="314" t="s">
        <v>137</v>
      </c>
      <c r="Q122" s="307"/>
    </row>
    <row r="123" spans="1:17" ht="17.25" customHeight="1" x14ac:dyDescent="0.2">
      <c r="A123" s="315">
        <v>6</v>
      </c>
      <c r="B123" s="769"/>
      <c r="C123" s="326" t="s">
        <v>80</v>
      </c>
      <c r="D123" s="318" t="s">
        <v>79</v>
      </c>
      <c r="E123" s="314" t="s">
        <v>137</v>
      </c>
      <c r="F123" s="314" t="s">
        <v>137</v>
      </c>
      <c r="G123" s="314" t="s">
        <v>137</v>
      </c>
      <c r="H123" s="314" t="s">
        <v>137</v>
      </c>
      <c r="I123" s="314" t="s">
        <v>137</v>
      </c>
      <c r="J123" s="337" t="s">
        <v>137</v>
      </c>
      <c r="K123" s="314" t="s">
        <v>137</v>
      </c>
      <c r="L123" s="314" t="s">
        <v>137</v>
      </c>
      <c r="M123" s="314" t="s">
        <v>137</v>
      </c>
      <c r="N123" s="314" t="s">
        <v>137</v>
      </c>
      <c r="O123" s="314" t="s">
        <v>137</v>
      </c>
      <c r="P123" s="314" t="s">
        <v>137</v>
      </c>
      <c r="Q123" s="307"/>
    </row>
    <row r="124" spans="1:17" ht="17.25" customHeight="1" x14ac:dyDescent="0.2">
      <c r="A124" s="319">
        <v>7</v>
      </c>
      <c r="B124" s="770" t="s">
        <v>82</v>
      </c>
      <c r="C124" s="327" t="s">
        <v>77</v>
      </c>
      <c r="D124" s="318" t="s">
        <v>79</v>
      </c>
      <c r="E124" s="314" t="s">
        <v>137</v>
      </c>
      <c r="F124" s="314" t="s">
        <v>137</v>
      </c>
      <c r="G124" s="314" t="s">
        <v>137</v>
      </c>
      <c r="H124" s="314" t="s">
        <v>137</v>
      </c>
      <c r="I124" s="314" t="s">
        <v>137</v>
      </c>
      <c r="J124" s="337" t="s">
        <v>137</v>
      </c>
      <c r="K124" s="314" t="s">
        <v>137</v>
      </c>
      <c r="L124" s="314" t="s">
        <v>137</v>
      </c>
      <c r="M124" s="314" t="s">
        <v>137</v>
      </c>
      <c r="N124" s="314" t="s">
        <v>137</v>
      </c>
      <c r="O124" s="314" t="s">
        <v>137</v>
      </c>
      <c r="P124" s="314" t="s">
        <v>137</v>
      </c>
      <c r="Q124" s="307"/>
    </row>
    <row r="125" spans="1:17" ht="17.25" customHeight="1" x14ac:dyDescent="0.2">
      <c r="A125" s="319">
        <v>8</v>
      </c>
      <c r="B125" s="770"/>
      <c r="C125" s="327" t="s">
        <v>80</v>
      </c>
      <c r="D125" s="318" t="s">
        <v>79</v>
      </c>
      <c r="E125" s="314" t="s">
        <v>137</v>
      </c>
      <c r="F125" s="314" t="s">
        <v>137</v>
      </c>
      <c r="G125" s="314" t="s">
        <v>137</v>
      </c>
      <c r="H125" s="314" t="s">
        <v>137</v>
      </c>
      <c r="I125" s="314" t="s">
        <v>137</v>
      </c>
      <c r="J125" s="337" t="s">
        <v>137</v>
      </c>
      <c r="K125" s="314" t="s">
        <v>137</v>
      </c>
      <c r="L125" s="314" t="s">
        <v>137</v>
      </c>
      <c r="M125" s="314" t="s">
        <v>137</v>
      </c>
      <c r="N125" s="314" t="s">
        <v>137</v>
      </c>
      <c r="O125" s="314" t="s">
        <v>137</v>
      </c>
      <c r="P125" s="314" t="s">
        <v>137</v>
      </c>
      <c r="Q125" s="307"/>
    </row>
    <row r="126" spans="1:17" ht="19.5" customHeight="1" x14ac:dyDescent="0.2">
      <c r="A126" s="320">
        <v>9</v>
      </c>
      <c r="B126" s="770" t="s">
        <v>140</v>
      </c>
      <c r="C126" s="760" t="s">
        <v>445</v>
      </c>
      <c r="D126" s="761"/>
      <c r="E126" s="314" t="s">
        <v>137</v>
      </c>
      <c r="F126" s="314" t="s">
        <v>137</v>
      </c>
      <c r="G126" s="314" t="s">
        <v>137</v>
      </c>
      <c r="H126" s="314" t="s">
        <v>137</v>
      </c>
      <c r="I126" s="314" t="s">
        <v>137</v>
      </c>
      <c r="J126" s="337" t="s">
        <v>137</v>
      </c>
      <c r="K126" s="314" t="s">
        <v>137</v>
      </c>
      <c r="L126" s="314" t="s">
        <v>137</v>
      </c>
      <c r="M126" s="314" t="s">
        <v>137</v>
      </c>
      <c r="N126" s="314" t="s">
        <v>137</v>
      </c>
      <c r="O126" s="314" t="s">
        <v>137</v>
      </c>
      <c r="P126" s="314" t="s">
        <v>137</v>
      </c>
      <c r="Q126" s="307"/>
    </row>
    <row r="127" spans="1:17" ht="17.25" customHeight="1" x14ac:dyDescent="0.2">
      <c r="A127" s="319">
        <v>10</v>
      </c>
      <c r="B127" s="770"/>
      <c r="C127" s="762" t="s">
        <v>83</v>
      </c>
      <c r="D127" s="763"/>
      <c r="E127" s="314" t="s">
        <v>137</v>
      </c>
      <c r="F127" s="314" t="s">
        <v>137</v>
      </c>
      <c r="G127" s="314" t="s">
        <v>137</v>
      </c>
      <c r="H127" s="314" t="s">
        <v>137</v>
      </c>
      <c r="I127" s="314" t="s">
        <v>137</v>
      </c>
      <c r="J127" s="337" t="s">
        <v>137</v>
      </c>
      <c r="K127" s="314" t="s">
        <v>137</v>
      </c>
      <c r="L127" s="314" t="s">
        <v>137</v>
      </c>
      <c r="M127" s="314" t="s">
        <v>137</v>
      </c>
      <c r="N127" s="314" t="s">
        <v>137</v>
      </c>
      <c r="O127" s="314" t="s">
        <v>137</v>
      </c>
      <c r="P127" s="314" t="s">
        <v>137</v>
      </c>
      <c r="Q127" s="307"/>
    </row>
    <row r="128" spans="1:17" ht="23.25" customHeight="1" x14ac:dyDescent="0.2">
      <c r="A128" s="319">
        <v>11</v>
      </c>
      <c r="B128" s="770"/>
      <c r="C128" s="762" t="s">
        <v>84</v>
      </c>
      <c r="D128" s="763"/>
      <c r="E128" s="314" t="s">
        <v>137</v>
      </c>
      <c r="F128" s="314" t="s">
        <v>137</v>
      </c>
      <c r="G128" s="314" t="s">
        <v>137</v>
      </c>
      <c r="H128" s="314" t="s">
        <v>137</v>
      </c>
      <c r="I128" s="314" t="s">
        <v>137</v>
      </c>
      <c r="J128" s="337" t="s">
        <v>137</v>
      </c>
      <c r="K128" s="314" t="s">
        <v>137</v>
      </c>
      <c r="L128" s="314" t="s">
        <v>137</v>
      </c>
      <c r="M128" s="314" t="s">
        <v>137</v>
      </c>
      <c r="N128" s="314" t="s">
        <v>137</v>
      </c>
      <c r="O128" s="314" t="s">
        <v>137</v>
      </c>
      <c r="P128" s="314" t="s">
        <v>137</v>
      </c>
      <c r="Q128" s="307"/>
    </row>
    <row r="129" spans="1:17" ht="17.25" customHeight="1" x14ac:dyDescent="0.2">
      <c r="A129" s="319">
        <v>12</v>
      </c>
      <c r="B129" s="770"/>
      <c r="C129" s="762" t="s">
        <v>85</v>
      </c>
      <c r="D129" s="763"/>
      <c r="E129" s="314" t="s">
        <v>137</v>
      </c>
      <c r="F129" s="314" t="s">
        <v>137</v>
      </c>
      <c r="G129" s="314" t="s">
        <v>137</v>
      </c>
      <c r="H129" s="314" t="s">
        <v>137</v>
      </c>
      <c r="I129" s="314" t="s">
        <v>137</v>
      </c>
      <c r="J129" s="337" t="s">
        <v>137</v>
      </c>
      <c r="K129" s="314" t="s">
        <v>137</v>
      </c>
      <c r="L129" s="314" t="s">
        <v>137</v>
      </c>
      <c r="M129" s="314" t="s">
        <v>137</v>
      </c>
      <c r="N129" s="314" t="s">
        <v>137</v>
      </c>
      <c r="O129" s="314" t="s">
        <v>137</v>
      </c>
      <c r="P129" s="314" t="s">
        <v>137</v>
      </c>
      <c r="Q129" s="307"/>
    </row>
    <row r="130" spans="1:17" ht="26.25" customHeight="1" x14ac:dyDescent="0.2">
      <c r="A130" s="319">
        <v>13</v>
      </c>
      <c r="B130" s="770"/>
      <c r="C130" s="762" t="s">
        <v>86</v>
      </c>
      <c r="D130" s="763"/>
      <c r="E130" s="314" t="s">
        <v>137</v>
      </c>
      <c r="F130" s="314" t="s">
        <v>137</v>
      </c>
      <c r="G130" s="314" t="s">
        <v>137</v>
      </c>
      <c r="H130" s="314" t="s">
        <v>137</v>
      </c>
      <c r="I130" s="314" t="s">
        <v>137</v>
      </c>
      <c r="J130" s="337" t="s">
        <v>137</v>
      </c>
      <c r="K130" s="314" t="s">
        <v>137</v>
      </c>
      <c r="L130" s="314" t="s">
        <v>137</v>
      </c>
      <c r="M130" s="314" t="s">
        <v>137</v>
      </c>
      <c r="N130" s="314" t="s">
        <v>137</v>
      </c>
      <c r="O130" s="314" t="s">
        <v>137</v>
      </c>
      <c r="P130" s="314" t="s">
        <v>137</v>
      </c>
      <c r="Q130" s="307"/>
    </row>
    <row r="131" spans="1:17" ht="29.25" customHeight="1" x14ac:dyDescent="0.2">
      <c r="A131" s="319">
        <v>14</v>
      </c>
      <c r="B131" s="769"/>
      <c r="C131" s="754" t="s">
        <v>87</v>
      </c>
      <c r="D131" s="755"/>
      <c r="E131" s="314" t="s">
        <v>137</v>
      </c>
      <c r="F131" s="314" t="s">
        <v>137</v>
      </c>
      <c r="G131" s="314" t="s">
        <v>137</v>
      </c>
      <c r="H131" s="314" t="s">
        <v>137</v>
      </c>
      <c r="I131" s="314" t="s">
        <v>137</v>
      </c>
      <c r="J131" s="337" t="s">
        <v>137</v>
      </c>
      <c r="K131" s="314" t="s">
        <v>137</v>
      </c>
      <c r="L131" s="314" t="s">
        <v>137</v>
      </c>
      <c r="M131" s="314" t="s">
        <v>137</v>
      </c>
      <c r="N131" s="314" t="s">
        <v>137</v>
      </c>
      <c r="O131" s="314" t="s">
        <v>137</v>
      </c>
      <c r="P131" s="314" t="s">
        <v>137</v>
      </c>
      <c r="Q131" s="307"/>
    </row>
    <row r="132" spans="1:17" ht="17.25" customHeight="1" x14ac:dyDescent="0.2">
      <c r="A132" s="319">
        <v>15</v>
      </c>
      <c r="B132" s="735" t="s">
        <v>450</v>
      </c>
      <c r="C132" s="735"/>
      <c r="D132" s="735"/>
      <c r="E132" s="314" t="s">
        <v>137</v>
      </c>
      <c r="F132" s="314" t="s">
        <v>137</v>
      </c>
      <c r="G132" s="314" t="s">
        <v>461</v>
      </c>
      <c r="H132" s="314" t="s">
        <v>461</v>
      </c>
      <c r="I132" s="314" t="s">
        <v>461</v>
      </c>
      <c r="J132" s="337" t="s">
        <v>461</v>
      </c>
      <c r="K132" s="314" t="s">
        <v>461</v>
      </c>
      <c r="L132" s="314" t="s">
        <v>461</v>
      </c>
      <c r="M132" s="314" t="s">
        <v>137</v>
      </c>
      <c r="N132" s="314" t="s">
        <v>137</v>
      </c>
      <c r="O132" s="314" t="s">
        <v>137</v>
      </c>
      <c r="P132" s="314" t="s">
        <v>137</v>
      </c>
      <c r="Q132" s="307"/>
    </row>
    <row r="133" spans="1:17" ht="38.25" customHeight="1" x14ac:dyDescent="0.2">
      <c r="A133" s="319" t="s">
        <v>451</v>
      </c>
      <c r="B133" s="735" t="s">
        <v>449</v>
      </c>
      <c r="C133" s="735"/>
      <c r="D133" s="735"/>
      <c r="E133" s="314" t="s">
        <v>137</v>
      </c>
      <c r="F133" s="314" t="s">
        <v>137</v>
      </c>
      <c r="G133" s="314" t="s">
        <v>461</v>
      </c>
      <c r="H133" s="314" t="s">
        <v>461</v>
      </c>
      <c r="I133" s="314" t="s">
        <v>461</v>
      </c>
      <c r="J133" s="337" t="s">
        <v>461</v>
      </c>
      <c r="K133" s="314" t="s">
        <v>461</v>
      </c>
      <c r="L133" s="314" t="s">
        <v>461</v>
      </c>
      <c r="M133" s="314" t="s">
        <v>137</v>
      </c>
      <c r="N133" s="314" t="s">
        <v>137</v>
      </c>
      <c r="O133" s="314" t="s">
        <v>137</v>
      </c>
      <c r="P133" s="314" t="s">
        <v>137</v>
      </c>
      <c r="Q133" s="307"/>
    </row>
    <row r="134" spans="1:17" ht="17.25" customHeight="1" x14ac:dyDescent="0.2">
      <c r="A134" s="329">
        <v>16</v>
      </c>
      <c r="B134" s="736" t="s">
        <v>88</v>
      </c>
      <c r="C134" s="736"/>
      <c r="D134" s="737"/>
      <c r="E134" s="330">
        <f t="shared" ref="E134:O134" si="3">SUM(E118:E132)</f>
        <v>0</v>
      </c>
      <c r="F134" s="330">
        <f t="shared" si="3"/>
        <v>0</v>
      </c>
      <c r="G134" s="330">
        <f t="shared" si="3"/>
        <v>0</v>
      </c>
      <c r="H134" s="330">
        <f t="shared" si="3"/>
        <v>0</v>
      </c>
      <c r="I134" s="330">
        <f t="shared" si="3"/>
        <v>0</v>
      </c>
      <c r="J134" s="330">
        <f t="shared" si="3"/>
        <v>0</v>
      </c>
      <c r="K134" s="330">
        <f t="shared" si="3"/>
        <v>0</v>
      </c>
      <c r="L134" s="330">
        <f t="shared" si="3"/>
        <v>0</v>
      </c>
      <c r="M134" s="330">
        <f t="shared" si="3"/>
        <v>0</v>
      </c>
      <c r="N134" s="330">
        <f t="shared" si="3"/>
        <v>0</v>
      </c>
      <c r="O134" s="330">
        <f t="shared" si="3"/>
        <v>0</v>
      </c>
      <c r="P134" s="330">
        <f>SUM(P118:P132)</f>
        <v>0</v>
      </c>
      <c r="Q134" s="307"/>
    </row>
    <row r="135" spans="1:17" ht="38.25" customHeight="1" x14ac:dyDescent="0.2">
      <c r="A135" s="732">
        <v>17</v>
      </c>
      <c r="B135" s="735" t="s">
        <v>452</v>
      </c>
      <c r="C135" s="735"/>
      <c r="D135" s="735"/>
      <c r="E135" s="735"/>
      <c r="F135" s="735"/>
      <c r="G135" s="735"/>
      <c r="H135" s="735"/>
      <c r="I135" s="735"/>
      <c r="J135" s="735"/>
      <c r="K135" s="735"/>
      <c r="L135" s="735"/>
      <c r="M135" s="735"/>
      <c r="N135" s="735"/>
      <c r="O135" s="735"/>
      <c r="P135" s="735"/>
      <c r="Q135" s="324"/>
    </row>
    <row r="136" spans="1:17" ht="17.25" customHeight="1" x14ac:dyDescent="0.2">
      <c r="A136" s="732"/>
      <c r="B136" s="734" t="s">
        <v>454</v>
      </c>
      <c r="C136" s="734"/>
      <c r="D136" s="734"/>
      <c r="E136" s="734" t="s">
        <v>456</v>
      </c>
      <c r="F136" s="734"/>
      <c r="G136" s="734" t="s">
        <v>457</v>
      </c>
      <c r="H136" s="734"/>
      <c r="I136" s="734"/>
      <c r="J136" s="734" t="s">
        <v>458</v>
      </c>
      <c r="K136" s="734"/>
      <c r="L136" s="734"/>
      <c r="M136" s="734" t="s">
        <v>459</v>
      </c>
      <c r="N136" s="734"/>
      <c r="O136" s="734" t="s">
        <v>460</v>
      </c>
      <c r="P136" s="734"/>
      <c r="Q136" s="324"/>
    </row>
    <row r="137" spans="1:17" ht="14.25" customHeight="1" x14ac:dyDescent="0.2">
      <c r="A137" s="732"/>
      <c r="B137" s="734" t="s">
        <v>453</v>
      </c>
      <c r="C137" s="734"/>
      <c r="D137" s="734"/>
      <c r="E137" s="734"/>
      <c r="F137" s="734"/>
      <c r="G137" s="734"/>
      <c r="H137" s="734"/>
      <c r="I137" s="734"/>
      <c r="J137" s="734"/>
      <c r="K137" s="734"/>
      <c r="L137" s="734"/>
      <c r="M137" s="734"/>
      <c r="N137" s="734"/>
      <c r="O137" s="734"/>
      <c r="P137" s="734"/>
    </row>
    <row r="138" spans="1:17" ht="14.25" customHeight="1" x14ac:dyDescent="0.2">
      <c r="A138" s="732"/>
      <c r="B138" s="734" t="s">
        <v>455</v>
      </c>
      <c r="C138" s="734"/>
      <c r="D138" s="734"/>
      <c r="E138" s="734"/>
      <c r="F138" s="734"/>
      <c r="G138" s="734"/>
      <c r="H138" s="734"/>
      <c r="I138" s="734"/>
      <c r="J138" s="734"/>
      <c r="K138" s="734"/>
      <c r="L138" s="734"/>
      <c r="M138" s="734"/>
      <c r="N138" s="734"/>
      <c r="O138" s="734"/>
      <c r="P138" s="734"/>
    </row>
    <row r="139" spans="1:17" ht="4.5" customHeight="1" x14ac:dyDescent="0.2">
      <c r="A139" s="321"/>
      <c r="B139" s="328"/>
      <c r="C139" s="328"/>
      <c r="D139" s="328"/>
      <c r="E139" s="328"/>
      <c r="F139" s="328"/>
      <c r="G139" s="328"/>
      <c r="H139" s="328"/>
      <c r="I139" s="328"/>
      <c r="J139" s="338"/>
      <c r="K139" s="328"/>
      <c r="L139" s="328"/>
      <c r="M139" s="328"/>
      <c r="N139" s="328"/>
      <c r="O139" s="328"/>
      <c r="P139" s="328"/>
    </row>
    <row r="140" spans="1:17" x14ac:dyDescent="0.2">
      <c r="B140" s="299"/>
      <c r="C140" s="299"/>
      <c r="D140" s="299"/>
      <c r="E140" s="299"/>
      <c r="F140" s="299"/>
      <c r="G140" s="299"/>
      <c r="H140" s="299"/>
      <c r="I140" s="299"/>
      <c r="J140" s="331"/>
      <c r="K140" s="299"/>
      <c r="L140" s="299"/>
      <c r="M140" s="299"/>
      <c r="N140" s="299"/>
      <c r="O140" s="299"/>
      <c r="P140" s="300" t="s">
        <v>141</v>
      </c>
    </row>
    <row r="141" spans="1:17" x14ac:dyDescent="0.2">
      <c r="B141" s="299"/>
      <c r="C141" s="299"/>
      <c r="D141" s="299"/>
      <c r="E141" s="299"/>
      <c r="F141" s="299"/>
      <c r="G141" s="299"/>
      <c r="H141" s="299"/>
      <c r="I141" s="299"/>
      <c r="J141" s="331"/>
      <c r="K141" s="299"/>
      <c r="L141" s="299"/>
      <c r="M141" s="299"/>
      <c r="N141" s="299"/>
      <c r="O141" s="299"/>
      <c r="P141" s="293" t="s">
        <v>425</v>
      </c>
    </row>
    <row r="142" spans="1:17" x14ac:dyDescent="0.2">
      <c r="A142" s="301"/>
      <c r="B142" s="301"/>
      <c r="C142" s="301"/>
      <c r="D142" s="301"/>
      <c r="E142" s="301"/>
      <c r="F142" s="301"/>
      <c r="G142" s="301"/>
      <c r="H142" s="301"/>
      <c r="I142" s="301"/>
      <c r="J142" s="332"/>
      <c r="K142" s="301"/>
      <c r="L142" s="301"/>
      <c r="M142" s="301"/>
      <c r="N142" s="301"/>
      <c r="O142" s="301"/>
      <c r="P142" s="300" t="s">
        <v>64</v>
      </c>
    </row>
    <row r="143" spans="1:17" ht="32.25" customHeight="1" x14ac:dyDescent="0.25">
      <c r="A143" s="757" t="s">
        <v>463</v>
      </c>
      <c r="B143" s="757"/>
      <c r="C143" s="757"/>
      <c r="D143" s="757"/>
      <c r="E143" s="757"/>
      <c r="F143" s="757"/>
      <c r="G143" s="757"/>
      <c r="H143" s="757"/>
      <c r="I143" s="757"/>
      <c r="J143" s="757"/>
      <c r="K143" s="757"/>
      <c r="L143" s="757"/>
      <c r="M143" s="757"/>
      <c r="N143" s="757"/>
      <c r="O143" s="757"/>
      <c r="P143" s="757"/>
    </row>
    <row r="144" spans="1:17" ht="21" customHeight="1" x14ac:dyDescent="0.2">
      <c r="A144" s="758" t="s">
        <v>462</v>
      </c>
      <c r="B144" s="758"/>
      <c r="C144" s="758"/>
      <c r="D144" s="758"/>
      <c r="E144" s="758"/>
      <c r="F144" s="758"/>
      <c r="G144" s="758"/>
      <c r="H144" s="758"/>
      <c r="I144" s="758"/>
      <c r="J144" s="758"/>
      <c r="K144" s="758"/>
      <c r="L144" s="758"/>
      <c r="M144" s="758"/>
      <c r="N144" s="758"/>
      <c r="O144" s="758"/>
      <c r="P144" s="758"/>
    </row>
    <row r="145" spans="1:17" ht="8.25" customHeight="1" x14ac:dyDescent="0.2">
      <c r="B145" s="306"/>
      <c r="C145" s="306"/>
      <c r="D145" s="306"/>
      <c r="E145" s="306"/>
      <c r="F145" s="306"/>
      <c r="G145" s="306"/>
      <c r="H145" s="306"/>
      <c r="I145" s="306"/>
      <c r="J145" s="334"/>
      <c r="K145" s="306"/>
      <c r="L145" s="306"/>
      <c r="M145" s="306"/>
      <c r="N145" s="306"/>
      <c r="O145" s="306"/>
      <c r="P145" s="306"/>
    </row>
    <row r="146" spans="1:17" ht="14.25" customHeight="1" x14ac:dyDescent="0.25">
      <c r="A146" s="759" t="s">
        <v>557</v>
      </c>
      <c r="B146" s="759"/>
      <c r="C146" s="759"/>
      <c r="D146" s="759"/>
      <c r="E146" s="759"/>
      <c r="F146" s="759"/>
      <c r="G146" s="759"/>
      <c r="H146" s="759"/>
      <c r="I146" s="759"/>
      <c r="J146" s="759"/>
      <c r="K146" s="759"/>
      <c r="L146" s="759"/>
      <c r="M146" s="759"/>
      <c r="N146" s="759"/>
      <c r="O146" s="759"/>
      <c r="P146" s="759"/>
    </row>
    <row r="147" spans="1:17" ht="34.5" customHeight="1" thickBot="1" x14ac:dyDescent="0.25">
      <c r="A147" s="742" t="s">
        <v>66</v>
      </c>
      <c r="B147" s="744" t="s">
        <v>67</v>
      </c>
      <c r="C147" s="744"/>
      <c r="D147" s="744"/>
      <c r="E147" s="745" t="s">
        <v>90</v>
      </c>
      <c r="F147" s="745"/>
      <c r="G147" s="746" t="s">
        <v>68</v>
      </c>
      <c r="H147" s="746"/>
      <c r="I147" s="746"/>
      <c r="J147" s="746"/>
      <c r="K147" s="746"/>
      <c r="L147" s="746"/>
      <c r="M147" s="745" t="s">
        <v>89</v>
      </c>
      <c r="N147" s="745"/>
      <c r="O147" s="745" t="s">
        <v>69</v>
      </c>
      <c r="P147" s="747"/>
      <c r="Q147" s="307"/>
    </row>
    <row r="148" spans="1:17" ht="13.5" thickBot="1" x14ac:dyDescent="0.25">
      <c r="A148" s="742"/>
      <c r="B148" s="744"/>
      <c r="C148" s="744"/>
      <c r="D148" s="744"/>
      <c r="E148" s="748" t="s">
        <v>70</v>
      </c>
      <c r="F148" s="748" t="s">
        <v>448</v>
      </c>
      <c r="G148" s="748" t="s">
        <v>70</v>
      </c>
      <c r="H148" s="748" t="s">
        <v>448</v>
      </c>
      <c r="I148" s="749" t="s">
        <v>71</v>
      </c>
      <c r="J148" s="749"/>
      <c r="K148" s="749"/>
      <c r="L148" s="749"/>
      <c r="M148" s="748" t="s">
        <v>70</v>
      </c>
      <c r="N148" s="750" t="s">
        <v>448</v>
      </c>
      <c r="O148" s="748" t="s">
        <v>70</v>
      </c>
      <c r="P148" s="751" t="s">
        <v>448</v>
      </c>
      <c r="Q148" s="307"/>
    </row>
    <row r="149" spans="1:17" ht="13.5" thickBot="1" x14ac:dyDescent="0.25">
      <c r="A149" s="742"/>
      <c r="B149" s="744"/>
      <c r="C149" s="744"/>
      <c r="D149" s="744"/>
      <c r="E149" s="748"/>
      <c r="F149" s="748"/>
      <c r="G149" s="748"/>
      <c r="H149" s="748"/>
      <c r="I149" s="753" t="s">
        <v>72</v>
      </c>
      <c r="J149" s="751" t="s">
        <v>73</v>
      </c>
      <c r="K149" s="751"/>
      <c r="L149" s="751"/>
      <c r="M149" s="748"/>
      <c r="N149" s="750"/>
      <c r="O149" s="748"/>
      <c r="P149" s="752"/>
      <c r="Q149" s="307"/>
    </row>
    <row r="150" spans="1:17" ht="53.25" customHeight="1" thickBot="1" x14ac:dyDescent="0.25">
      <c r="A150" s="742"/>
      <c r="B150" s="744"/>
      <c r="C150" s="744"/>
      <c r="D150" s="744"/>
      <c r="E150" s="748"/>
      <c r="F150" s="748"/>
      <c r="G150" s="748"/>
      <c r="H150" s="748"/>
      <c r="I150" s="753"/>
      <c r="J150" s="335" t="s">
        <v>385</v>
      </c>
      <c r="K150" s="308" t="s">
        <v>74</v>
      </c>
      <c r="L150" s="325" t="s">
        <v>75</v>
      </c>
      <c r="M150" s="748"/>
      <c r="N150" s="750"/>
      <c r="O150" s="748"/>
      <c r="P150" s="751"/>
      <c r="Q150" s="307"/>
    </row>
    <row r="151" spans="1:17" x14ac:dyDescent="0.2">
      <c r="A151" s="743"/>
      <c r="B151" s="744">
        <v>1</v>
      </c>
      <c r="C151" s="744"/>
      <c r="D151" s="744"/>
      <c r="E151" s="310">
        <v>2</v>
      </c>
      <c r="F151" s="310">
        <v>3</v>
      </c>
      <c r="G151" s="310">
        <v>4</v>
      </c>
      <c r="H151" s="310">
        <v>5</v>
      </c>
      <c r="I151" s="310">
        <v>6</v>
      </c>
      <c r="J151" s="336">
        <v>7</v>
      </c>
      <c r="K151" s="310">
        <v>8</v>
      </c>
      <c r="L151" s="310">
        <v>9</v>
      </c>
      <c r="M151" s="310">
        <v>10</v>
      </c>
      <c r="N151" s="310">
        <v>11</v>
      </c>
      <c r="O151" s="310">
        <v>12</v>
      </c>
      <c r="P151" s="311">
        <v>13</v>
      </c>
      <c r="Q151" s="307"/>
    </row>
    <row r="152" spans="1:17" ht="19.5" customHeight="1" thickBot="1" x14ac:dyDescent="0.25">
      <c r="A152" s="312">
        <v>1</v>
      </c>
      <c r="B152" s="764" t="s">
        <v>76</v>
      </c>
      <c r="C152" s="766" t="s">
        <v>77</v>
      </c>
      <c r="D152" s="313" t="s">
        <v>78</v>
      </c>
      <c r="E152" s="314" t="s">
        <v>137</v>
      </c>
      <c r="F152" s="314" t="s">
        <v>137</v>
      </c>
      <c r="G152" s="314" t="s">
        <v>137</v>
      </c>
      <c r="H152" s="314" t="s">
        <v>137</v>
      </c>
      <c r="I152" s="314" t="s">
        <v>137</v>
      </c>
      <c r="J152" s="337" t="s">
        <v>137</v>
      </c>
      <c r="K152" s="314" t="s">
        <v>137</v>
      </c>
      <c r="L152" s="314" t="s">
        <v>137</v>
      </c>
      <c r="M152" s="314" t="s">
        <v>137</v>
      </c>
      <c r="N152" s="314" t="s">
        <v>137</v>
      </c>
      <c r="O152" s="314" t="s">
        <v>137</v>
      </c>
      <c r="P152" s="314" t="s">
        <v>137</v>
      </c>
      <c r="Q152" s="307"/>
    </row>
    <row r="153" spans="1:17" ht="19.5" customHeight="1" thickBot="1" x14ac:dyDescent="0.25">
      <c r="A153" s="315">
        <v>2</v>
      </c>
      <c r="B153" s="765"/>
      <c r="C153" s="767"/>
      <c r="D153" s="316" t="s">
        <v>79</v>
      </c>
      <c r="E153" s="314" t="s">
        <v>137</v>
      </c>
      <c r="F153" s="314" t="s">
        <v>137</v>
      </c>
      <c r="G153" s="314" t="s">
        <v>137</v>
      </c>
      <c r="H153" s="314" t="s">
        <v>137</v>
      </c>
      <c r="I153" s="314" t="s">
        <v>137</v>
      </c>
      <c r="J153" s="337" t="s">
        <v>137</v>
      </c>
      <c r="K153" s="314" t="s">
        <v>137</v>
      </c>
      <c r="L153" s="314" t="s">
        <v>137</v>
      </c>
      <c r="M153" s="314" t="s">
        <v>137</v>
      </c>
      <c r="N153" s="314" t="s">
        <v>137</v>
      </c>
      <c r="O153" s="314" t="s">
        <v>137</v>
      </c>
      <c r="P153" s="314" t="s">
        <v>137</v>
      </c>
      <c r="Q153" s="307"/>
    </row>
    <row r="154" spans="1:17" ht="19.5" customHeight="1" thickBot="1" x14ac:dyDescent="0.25">
      <c r="A154" s="315">
        <v>3</v>
      </c>
      <c r="B154" s="765"/>
      <c r="C154" s="768" t="s">
        <v>80</v>
      </c>
      <c r="D154" s="317" t="s">
        <v>78</v>
      </c>
      <c r="E154" s="314" t="s">
        <v>137</v>
      </c>
      <c r="F154" s="314" t="s">
        <v>137</v>
      </c>
      <c r="G154" s="314" t="s">
        <v>137</v>
      </c>
      <c r="H154" s="314" t="s">
        <v>137</v>
      </c>
      <c r="I154" s="314" t="s">
        <v>137</v>
      </c>
      <c r="J154" s="337" t="s">
        <v>137</v>
      </c>
      <c r="K154" s="314" t="s">
        <v>137</v>
      </c>
      <c r="L154" s="314" t="s">
        <v>137</v>
      </c>
      <c r="M154" s="314" t="s">
        <v>137</v>
      </c>
      <c r="N154" s="314" t="s">
        <v>137</v>
      </c>
      <c r="O154" s="314" t="s">
        <v>137</v>
      </c>
      <c r="P154" s="314" t="s">
        <v>137</v>
      </c>
      <c r="Q154" s="307"/>
    </row>
    <row r="155" spans="1:17" ht="19.5" customHeight="1" x14ac:dyDescent="0.2">
      <c r="A155" s="315">
        <v>4</v>
      </c>
      <c r="B155" s="765"/>
      <c r="C155" s="768"/>
      <c r="D155" s="317" t="s">
        <v>79</v>
      </c>
      <c r="E155" s="314" t="s">
        <v>137</v>
      </c>
      <c r="F155" s="314" t="s">
        <v>137</v>
      </c>
      <c r="G155" s="314" t="s">
        <v>137</v>
      </c>
      <c r="H155" s="314" t="s">
        <v>137</v>
      </c>
      <c r="I155" s="314" t="s">
        <v>137</v>
      </c>
      <c r="J155" s="337" t="s">
        <v>137</v>
      </c>
      <c r="K155" s="314" t="s">
        <v>137</v>
      </c>
      <c r="L155" s="314" t="s">
        <v>137</v>
      </c>
      <c r="M155" s="314" t="s">
        <v>137</v>
      </c>
      <c r="N155" s="314" t="s">
        <v>137</v>
      </c>
      <c r="O155" s="314" t="s">
        <v>137</v>
      </c>
      <c r="P155" s="314" t="s">
        <v>137</v>
      </c>
      <c r="Q155" s="307"/>
    </row>
    <row r="156" spans="1:17" ht="19.5" customHeight="1" x14ac:dyDescent="0.2">
      <c r="A156" s="315">
        <v>5</v>
      </c>
      <c r="B156" s="769" t="s">
        <v>81</v>
      </c>
      <c r="C156" s="326" t="s">
        <v>77</v>
      </c>
      <c r="D156" s="318" t="s">
        <v>79</v>
      </c>
      <c r="E156" s="314" t="s">
        <v>137</v>
      </c>
      <c r="F156" s="314" t="s">
        <v>137</v>
      </c>
      <c r="G156" s="314" t="s">
        <v>137</v>
      </c>
      <c r="H156" s="314" t="s">
        <v>137</v>
      </c>
      <c r="I156" s="314" t="s">
        <v>137</v>
      </c>
      <c r="J156" s="337" t="s">
        <v>137</v>
      </c>
      <c r="K156" s="314" t="s">
        <v>137</v>
      </c>
      <c r="L156" s="314" t="s">
        <v>137</v>
      </c>
      <c r="M156" s="314" t="s">
        <v>137</v>
      </c>
      <c r="N156" s="314" t="s">
        <v>137</v>
      </c>
      <c r="O156" s="314" t="s">
        <v>137</v>
      </c>
      <c r="P156" s="314" t="s">
        <v>137</v>
      </c>
      <c r="Q156" s="307"/>
    </row>
    <row r="157" spans="1:17" ht="19.5" customHeight="1" x14ac:dyDescent="0.2">
      <c r="A157" s="315">
        <v>6</v>
      </c>
      <c r="B157" s="769"/>
      <c r="C157" s="326" t="s">
        <v>80</v>
      </c>
      <c r="D157" s="318" t="s">
        <v>79</v>
      </c>
      <c r="E157" s="314" t="s">
        <v>137</v>
      </c>
      <c r="F157" s="314" t="s">
        <v>137</v>
      </c>
      <c r="G157" s="314" t="s">
        <v>137</v>
      </c>
      <c r="H157" s="314" t="s">
        <v>137</v>
      </c>
      <c r="I157" s="314" t="s">
        <v>137</v>
      </c>
      <c r="J157" s="337" t="s">
        <v>137</v>
      </c>
      <c r="K157" s="314" t="s">
        <v>137</v>
      </c>
      <c r="L157" s="314" t="s">
        <v>137</v>
      </c>
      <c r="M157" s="314" t="s">
        <v>137</v>
      </c>
      <c r="N157" s="314" t="s">
        <v>137</v>
      </c>
      <c r="O157" s="314">
        <v>1</v>
      </c>
      <c r="P157" s="314">
        <v>30.61</v>
      </c>
      <c r="Q157" s="307"/>
    </row>
    <row r="158" spans="1:17" ht="19.5" customHeight="1" x14ac:dyDescent="0.2">
      <c r="A158" s="319">
        <v>7</v>
      </c>
      <c r="B158" s="770" t="s">
        <v>82</v>
      </c>
      <c r="C158" s="327" t="s">
        <v>77</v>
      </c>
      <c r="D158" s="318" t="s">
        <v>79</v>
      </c>
      <c r="E158" s="314" t="s">
        <v>137</v>
      </c>
      <c r="F158" s="314" t="s">
        <v>137</v>
      </c>
      <c r="G158" s="314" t="s">
        <v>137</v>
      </c>
      <c r="H158" s="314" t="s">
        <v>137</v>
      </c>
      <c r="I158" s="314" t="s">
        <v>137</v>
      </c>
      <c r="J158" s="337" t="s">
        <v>137</v>
      </c>
      <c r="K158" s="314" t="s">
        <v>137</v>
      </c>
      <c r="L158" s="314" t="s">
        <v>137</v>
      </c>
      <c r="M158" s="314" t="s">
        <v>137</v>
      </c>
      <c r="N158" s="314" t="s">
        <v>137</v>
      </c>
      <c r="O158" s="314" t="s">
        <v>137</v>
      </c>
      <c r="P158" s="314" t="s">
        <v>137</v>
      </c>
      <c r="Q158" s="307"/>
    </row>
    <row r="159" spans="1:17" ht="19.5" customHeight="1" x14ac:dyDescent="0.2">
      <c r="A159" s="319">
        <v>8</v>
      </c>
      <c r="B159" s="770"/>
      <c r="C159" s="327" t="s">
        <v>80</v>
      </c>
      <c r="D159" s="318" t="s">
        <v>79</v>
      </c>
      <c r="E159" s="314" t="s">
        <v>137</v>
      </c>
      <c r="F159" s="314" t="s">
        <v>137</v>
      </c>
      <c r="G159" s="314" t="s">
        <v>137</v>
      </c>
      <c r="H159" s="314" t="s">
        <v>137</v>
      </c>
      <c r="I159" s="314" t="s">
        <v>137</v>
      </c>
      <c r="J159" s="337" t="s">
        <v>137</v>
      </c>
      <c r="K159" s="314" t="s">
        <v>137</v>
      </c>
      <c r="L159" s="314" t="s">
        <v>137</v>
      </c>
      <c r="M159" s="314" t="s">
        <v>137</v>
      </c>
      <c r="N159" s="314" t="s">
        <v>137</v>
      </c>
      <c r="O159" s="314" t="s">
        <v>137</v>
      </c>
      <c r="P159" s="314" t="s">
        <v>137</v>
      </c>
      <c r="Q159" s="307"/>
    </row>
    <row r="160" spans="1:17" ht="29.25" customHeight="1" x14ac:dyDescent="0.2">
      <c r="A160" s="320">
        <v>9</v>
      </c>
      <c r="B160" s="770" t="s">
        <v>140</v>
      </c>
      <c r="C160" s="760" t="s">
        <v>445</v>
      </c>
      <c r="D160" s="761"/>
      <c r="E160" s="314" t="s">
        <v>137</v>
      </c>
      <c r="F160" s="314" t="s">
        <v>137</v>
      </c>
      <c r="G160" s="314" t="s">
        <v>137</v>
      </c>
      <c r="H160" s="314" t="s">
        <v>137</v>
      </c>
      <c r="I160" s="314" t="s">
        <v>137</v>
      </c>
      <c r="J160" s="337" t="s">
        <v>137</v>
      </c>
      <c r="K160" s="314" t="s">
        <v>137</v>
      </c>
      <c r="L160" s="314" t="s">
        <v>137</v>
      </c>
      <c r="M160" s="314" t="s">
        <v>137</v>
      </c>
      <c r="N160" s="314" t="s">
        <v>137</v>
      </c>
      <c r="O160" s="314" t="s">
        <v>137</v>
      </c>
      <c r="P160" s="314" t="s">
        <v>137</v>
      </c>
      <c r="Q160" s="307"/>
    </row>
    <row r="161" spans="1:17" ht="19.5" customHeight="1" x14ac:dyDescent="0.2">
      <c r="A161" s="319">
        <v>10</v>
      </c>
      <c r="B161" s="770"/>
      <c r="C161" s="762" t="s">
        <v>83</v>
      </c>
      <c r="D161" s="763"/>
      <c r="E161" s="314" t="s">
        <v>137</v>
      </c>
      <c r="F161" s="314" t="s">
        <v>137</v>
      </c>
      <c r="G161" s="314" t="s">
        <v>137</v>
      </c>
      <c r="H161" s="314" t="s">
        <v>137</v>
      </c>
      <c r="I161" s="314" t="s">
        <v>137</v>
      </c>
      <c r="J161" s="337" t="s">
        <v>137</v>
      </c>
      <c r="K161" s="314" t="s">
        <v>137</v>
      </c>
      <c r="L161" s="314" t="s">
        <v>137</v>
      </c>
      <c r="M161" s="314" t="s">
        <v>137</v>
      </c>
      <c r="N161" s="314" t="s">
        <v>137</v>
      </c>
      <c r="O161" s="314" t="s">
        <v>137</v>
      </c>
      <c r="P161" s="314" t="s">
        <v>137</v>
      </c>
      <c r="Q161" s="307"/>
    </row>
    <row r="162" spans="1:17" ht="33.75" customHeight="1" x14ac:dyDescent="0.2">
      <c r="A162" s="319">
        <v>11</v>
      </c>
      <c r="B162" s="770"/>
      <c r="C162" s="762" t="s">
        <v>84</v>
      </c>
      <c r="D162" s="763"/>
      <c r="E162" s="314" t="s">
        <v>137</v>
      </c>
      <c r="F162" s="314" t="s">
        <v>137</v>
      </c>
      <c r="G162" s="314" t="s">
        <v>137</v>
      </c>
      <c r="H162" s="314" t="s">
        <v>137</v>
      </c>
      <c r="I162" s="314" t="s">
        <v>137</v>
      </c>
      <c r="J162" s="337" t="s">
        <v>137</v>
      </c>
      <c r="K162" s="314" t="s">
        <v>137</v>
      </c>
      <c r="L162" s="314" t="s">
        <v>137</v>
      </c>
      <c r="M162" s="314" t="s">
        <v>137</v>
      </c>
      <c r="N162" s="314" t="s">
        <v>137</v>
      </c>
      <c r="O162" s="314" t="s">
        <v>137</v>
      </c>
      <c r="P162" s="314" t="s">
        <v>137</v>
      </c>
      <c r="Q162" s="307"/>
    </row>
    <row r="163" spans="1:17" ht="19.5" customHeight="1" x14ac:dyDescent="0.2">
      <c r="A163" s="319">
        <v>12</v>
      </c>
      <c r="B163" s="770"/>
      <c r="C163" s="762" t="s">
        <v>85</v>
      </c>
      <c r="D163" s="763"/>
      <c r="E163" s="314" t="s">
        <v>137</v>
      </c>
      <c r="F163" s="314" t="s">
        <v>137</v>
      </c>
      <c r="G163" s="314" t="s">
        <v>137</v>
      </c>
      <c r="H163" s="314" t="s">
        <v>137</v>
      </c>
      <c r="I163" s="314" t="s">
        <v>137</v>
      </c>
      <c r="J163" s="337" t="s">
        <v>137</v>
      </c>
      <c r="K163" s="314" t="s">
        <v>137</v>
      </c>
      <c r="L163" s="314" t="s">
        <v>137</v>
      </c>
      <c r="M163" s="314" t="s">
        <v>137</v>
      </c>
      <c r="N163" s="314" t="s">
        <v>137</v>
      </c>
      <c r="O163" s="314" t="s">
        <v>137</v>
      </c>
      <c r="P163" s="314" t="s">
        <v>137</v>
      </c>
      <c r="Q163" s="307"/>
    </row>
    <row r="164" spans="1:17" ht="31.5" customHeight="1" x14ac:dyDescent="0.2">
      <c r="A164" s="319">
        <v>13</v>
      </c>
      <c r="B164" s="770"/>
      <c r="C164" s="762" t="s">
        <v>86</v>
      </c>
      <c r="D164" s="763"/>
      <c r="E164" s="314" t="s">
        <v>137</v>
      </c>
      <c r="F164" s="314" t="s">
        <v>137</v>
      </c>
      <c r="G164" s="314" t="s">
        <v>137</v>
      </c>
      <c r="H164" s="314" t="s">
        <v>137</v>
      </c>
      <c r="I164" s="314" t="s">
        <v>137</v>
      </c>
      <c r="J164" s="337" t="s">
        <v>137</v>
      </c>
      <c r="K164" s="314" t="s">
        <v>137</v>
      </c>
      <c r="L164" s="314" t="s">
        <v>137</v>
      </c>
      <c r="M164" s="314" t="s">
        <v>137</v>
      </c>
      <c r="N164" s="314" t="s">
        <v>137</v>
      </c>
      <c r="O164" s="314" t="s">
        <v>137</v>
      </c>
      <c r="P164" s="314" t="s">
        <v>137</v>
      </c>
      <c r="Q164" s="307"/>
    </row>
    <row r="165" spans="1:17" ht="29.25" customHeight="1" x14ac:dyDescent="0.2">
      <c r="A165" s="319">
        <v>14</v>
      </c>
      <c r="B165" s="769"/>
      <c r="C165" s="754" t="s">
        <v>87</v>
      </c>
      <c r="D165" s="755"/>
      <c r="E165" s="314" t="s">
        <v>137</v>
      </c>
      <c r="F165" s="314" t="s">
        <v>137</v>
      </c>
      <c r="G165" s="314" t="s">
        <v>137</v>
      </c>
      <c r="H165" s="314" t="s">
        <v>137</v>
      </c>
      <c r="I165" s="314" t="s">
        <v>137</v>
      </c>
      <c r="J165" s="337" t="s">
        <v>137</v>
      </c>
      <c r="K165" s="314" t="s">
        <v>137</v>
      </c>
      <c r="L165" s="314" t="s">
        <v>137</v>
      </c>
      <c r="M165" s="314" t="s">
        <v>137</v>
      </c>
      <c r="N165" s="314" t="s">
        <v>137</v>
      </c>
      <c r="O165" s="314" t="s">
        <v>137</v>
      </c>
      <c r="P165" s="314" t="s">
        <v>137</v>
      </c>
      <c r="Q165" s="307"/>
    </row>
    <row r="166" spans="1:17" ht="19.5" customHeight="1" x14ac:dyDescent="0.2">
      <c r="A166" s="319">
        <v>15</v>
      </c>
      <c r="B166" s="735" t="s">
        <v>450</v>
      </c>
      <c r="C166" s="735"/>
      <c r="D166" s="735"/>
      <c r="E166" s="314" t="s">
        <v>137</v>
      </c>
      <c r="F166" s="314" t="s">
        <v>137</v>
      </c>
      <c r="G166" s="314" t="s">
        <v>461</v>
      </c>
      <c r="H166" s="314" t="s">
        <v>461</v>
      </c>
      <c r="I166" s="314" t="s">
        <v>461</v>
      </c>
      <c r="J166" s="337" t="s">
        <v>461</v>
      </c>
      <c r="K166" s="314" t="s">
        <v>461</v>
      </c>
      <c r="L166" s="314" t="s">
        <v>461</v>
      </c>
      <c r="M166" s="314" t="s">
        <v>137</v>
      </c>
      <c r="N166" s="314" t="s">
        <v>137</v>
      </c>
      <c r="O166" s="314" t="s">
        <v>137</v>
      </c>
      <c r="P166" s="314" t="s">
        <v>137</v>
      </c>
      <c r="Q166" s="307"/>
    </row>
    <row r="167" spans="1:17" ht="39" customHeight="1" x14ac:dyDescent="0.2">
      <c r="A167" s="319" t="s">
        <v>451</v>
      </c>
      <c r="B167" s="735" t="s">
        <v>449</v>
      </c>
      <c r="C167" s="735"/>
      <c r="D167" s="735"/>
      <c r="E167" s="314" t="s">
        <v>137</v>
      </c>
      <c r="F167" s="314" t="s">
        <v>137</v>
      </c>
      <c r="G167" s="314" t="s">
        <v>461</v>
      </c>
      <c r="H167" s="314" t="s">
        <v>461</v>
      </c>
      <c r="I167" s="314" t="s">
        <v>461</v>
      </c>
      <c r="J167" s="337" t="s">
        <v>461</v>
      </c>
      <c r="K167" s="314" t="s">
        <v>461</v>
      </c>
      <c r="L167" s="314" t="s">
        <v>461</v>
      </c>
      <c r="M167" s="314" t="s">
        <v>137</v>
      </c>
      <c r="N167" s="314" t="s">
        <v>137</v>
      </c>
      <c r="O167" s="314" t="s">
        <v>137</v>
      </c>
      <c r="P167" s="314" t="s">
        <v>137</v>
      </c>
      <c r="Q167" s="307"/>
    </row>
    <row r="168" spans="1:17" ht="19.5" customHeight="1" x14ac:dyDescent="0.2">
      <c r="A168" s="329">
        <v>16</v>
      </c>
      <c r="B168" s="736" t="s">
        <v>88</v>
      </c>
      <c r="C168" s="736"/>
      <c r="D168" s="737"/>
      <c r="E168" s="330">
        <f t="shared" ref="E168:O168" si="4">SUM(E152:E166)</f>
        <v>0</v>
      </c>
      <c r="F168" s="330">
        <f t="shared" si="4"/>
        <v>0</v>
      </c>
      <c r="G168" s="330">
        <f t="shared" si="4"/>
        <v>0</v>
      </c>
      <c r="H168" s="330">
        <f t="shared" si="4"/>
        <v>0</v>
      </c>
      <c r="I168" s="330">
        <f t="shared" si="4"/>
        <v>0</v>
      </c>
      <c r="J168" s="330">
        <f t="shared" si="4"/>
        <v>0</v>
      </c>
      <c r="K168" s="330">
        <f t="shared" si="4"/>
        <v>0</v>
      </c>
      <c r="L168" s="330">
        <f t="shared" si="4"/>
        <v>0</v>
      </c>
      <c r="M168" s="330">
        <f t="shared" si="4"/>
        <v>0</v>
      </c>
      <c r="N168" s="330">
        <f t="shared" si="4"/>
        <v>0</v>
      </c>
      <c r="O168" s="330">
        <f t="shared" si="4"/>
        <v>1</v>
      </c>
      <c r="P168" s="330">
        <f>SUM(P152:P166)</f>
        <v>30.61</v>
      </c>
      <c r="Q168" s="307"/>
    </row>
    <row r="169" spans="1:17" ht="38.25" customHeight="1" x14ac:dyDescent="0.2">
      <c r="A169" s="732">
        <v>17</v>
      </c>
      <c r="B169" s="733" t="s">
        <v>452</v>
      </c>
      <c r="C169" s="733"/>
      <c r="D169" s="733"/>
      <c r="E169" s="733"/>
      <c r="F169" s="733"/>
      <c r="G169" s="733"/>
      <c r="H169" s="733"/>
      <c r="I169" s="733"/>
      <c r="J169" s="733"/>
      <c r="K169" s="733"/>
      <c r="L169" s="733"/>
      <c r="M169" s="733"/>
      <c r="N169" s="733"/>
      <c r="O169" s="733"/>
      <c r="P169" s="733"/>
      <c r="Q169" s="324"/>
    </row>
    <row r="170" spans="1:17" ht="19.5" customHeight="1" x14ac:dyDescent="0.2">
      <c r="A170" s="732"/>
      <c r="B170" s="734" t="s">
        <v>454</v>
      </c>
      <c r="C170" s="734"/>
      <c r="D170" s="734"/>
      <c r="E170" s="734" t="s">
        <v>456</v>
      </c>
      <c r="F170" s="734"/>
      <c r="G170" s="734" t="s">
        <v>457</v>
      </c>
      <c r="H170" s="734"/>
      <c r="I170" s="734"/>
      <c r="J170" s="734" t="s">
        <v>458</v>
      </c>
      <c r="K170" s="734"/>
      <c r="L170" s="734"/>
      <c r="M170" s="734" t="s">
        <v>459</v>
      </c>
      <c r="N170" s="734"/>
      <c r="O170" s="734" t="s">
        <v>460</v>
      </c>
      <c r="P170" s="734"/>
      <c r="Q170" s="324"/>
    </row>
    <row r="171" spans="1:17" ht="19.5" customHeight="1" x14ac:dyDescent="0.2">
      <c r="A171" s="732"/>
      <c r="B171" s="734" t="s">
        <v>453</v>
      </c>
      <c r="C171" s="734"/>
      <c r="D171" s="734"/>
      <c r="E171" s="734"/>
      <c r="F171" s="734"/>
      <c r="G171" s="734"/>
      <c r="H171" s="734"/>
      <c r="I171" s="734"/>
      <c r="J171" s="734"/>
      <c r="K171" s="734"/>
      <c r="L171" s="734"/>
      <c r="M171" s="734"/>
      <c r="N171" s="734"/>
      <c r="O171" s="734"/>
      <c r="P171" s="734"/>
    </row>
    <row r="172" spans="1:17" ht="19.5" customHeight="1" x14ac:dyDescent="0.2">
      <c r="A172" s="732"/>
      <c r="B172" s="734" t="s">
        <v>455</v>
      </c>
      <c r="C172" s="734"/>
      <c r="D172" s="734"/>
      <c r="E172" s="734"/>
      <c r="F172" s="734"/>
      <c r="G172" s="734"/>
      <c r="H172" s="734"/>
      <c r="I172" s="734"/>
      <c r="J172" s="734"/>
      <c r="K172" s="734"/>
      <c r="L172" s="734"/>
      <c r="M172" s="734"/>
      <c r="N172" s="734"/>
      <c r="O172" s="734"/>
      <c r="P172" s="734"/>
    </row>
    <row r="173" spans="1:17" ht="9.75" customHeight="1" x14ac:dyDescent="0.2"/>
    <row r="174" spans="1:17" x14ac:dyDescent="0.2">
      <c r="B174" s="299"/>
      <c r="C174" s="299"/>
      <c r="D174" s="299"/>
      <c r="E174" s="299"/>
      <c r="F174" s="299"/>
      <c r="G174" s="299"/>
      <c r="H174" s="299"/>
      <c r="I174" s="299"/>
      <c r="J174" s="331"/>
      <c r="K174" s="299"/>
      <c r="L174" s="299"/>
      <c r="M174" s="299"/>
      <c r="N174" s="299"/>
      <c r="O174" s="299"/>
      <c r="P174" s="300" t="s">
        <v>141</v>
      </c>
    </row>
    <row r="175" spans="1:17" x14ac:dyDescent="0.2">
      <c r="B175" s="299"/>
      <c r="C175" s="299"/>
      <c r="D175" s="299"/>
      <c r="E175" s="299"/>
      <c r="F175" s="299"/>
      <c r="G175" s="299"/>
      <c r="H175" s="299"/>
      <c r="I175" s="299"/>
      <c r="J175" s="331"/>
      <c r="K175" s="299"/>
      <c r="L175" s="299"/>
      <c r="M175" s="299"/>
      <c r="N175" s="299"/>
      <c r="O175" s="299"/>
      <c r="P175" s="293" t="s">
        <v>425</v>
      </c>
    </row>
    <row r="176" spans="1:17" x14ac:dyDescent="0.2">
      <c r="A176" s="301"/>
      <c r="B176" s="301"/>
      <c r="C176" s="301"/>
      <c r="D176" s="301"/>
      <c r="E176" s="301"/>
      <c r="F176" s="301"/>
      <c r="G176" s="301"/>
      <c r="H176" s="301"/>
      <c r="I176" s="301"/>
      <c r="J176" s="332"/>
      <c r="K176" s="301"/>
      <c r="L176" s="301"/>
      <c r="M176" s="301"/>
      <c r="N176" s="301"/>
      <c r="O176" s="301"/>
      <c r="P176" s="300" t="s">
        <v>64</v>
      </c>
    </row>
    <row r="177" spans="1:17" ht="32.25" customHeight="1" x14ac:dyDescent="0.25">
      <c r="A177" s="757" t="s">
        <v>463</v>
      </c>
      <c r="B177" s="757"/>
      <c r="C177" s="757"/>
      <c r="D177" s="757"/>
      <c r="E177" s="757"/>
      <c r="F177" s="757"/>
      <c r="G177" s="757"/>
      <c r="H177" s="757"/>
      <c r="I177" s="757"/>
      <c r="J177" s="757"/>
      <c r="K177" s="757"/>
      <c r="L177" s="757"/>
      <c r="M177" s="757"/>
      <c r="N177" s="757"/>
      <c r="O177" s="757"/>
      <c r="P177" s="757"/>
    </row>
    <row r="178" spans="1:17" ht="21" customHeight="1" x14ac:dyDescent="0.2">
      <c r="A178" s="758" t="s">
        <v>462</v>
      </c>
      <c r="B178" s="758"/>
      <c r="C178" s="758"/>
      <c r="D178" s="758"/>
      <c r="E178" s="758"/>
      <c r="F178" s="758"/>
      <c r="G178" s="758"/>
      <c r="H178" s="758"/>
      <c r="I178" s="758"/>
      <c r="J178" s="758"/>
      <c r="K178" s="758"/>
      <c r="L178" s="758"/>
      <c r="M178" s="758"/>
      <c r="N178" s="758"/>
      <c r="O178" s="758"/>
      <c r="P178" s="758"/>
    </row>
    <row r="179" spans="1:17" ht="8.25" customHeight="1" x14ac:dyDescent="0.2">
      <c r="B179" s="306"/>
      <c r="C179" s="306"/>
      <c r="D179" s="306"/>
      <c r="E179" s="306"/>
      <c r="F179" s="306"/>
      <c r="G179" s="306"/>
      <c r="H179" s="306"/>
      <c r="I179" s="306"/>
      <c r="J179" s="334"/>
      <c r="K179" s="306"/>
      <c r="L179" s="306"/>
      <c r="M179" s="306"/>
      <c r="N179" s="306"/>
      <c r="O179" s="306"/>
      <c r="P179" s="306"/>
    </row>
    <row r="180" spans="1:17" ht="14.25" customHeight="1" x14ac:dyDescent="0.25">
      <c r="A180" s="759" t="s">
        <v>558</v>
      </c>
      <c r="B180" s="759"/>
      <c r="C180" s="759"/>
      <c r="D180" s="759"/>
      <c r="E180" s="759"/>
      <c r="F180" s="759"/>
      <c r="G180" s="759"/>
      <c r="H180" s="759"/>
      <c r="I180" s="759"/>
      <c r="J180" s="759"/>
      <c r="K180" s="759"/>
      <c r="L180" s="759"/>
      <c r="M180" s="759"/>
      <c r="N180" s="759"/>
      <c r="O180" s="759"/>
      <c r="P180" s="759"/>
    </row>
    <row r="181" spans="1:17" ht="34.5" customHeight="1" thickBot="1" x14ac:dyDescent="0.25">
      <c r="A181" s="742" t="s">
        <v>66</v>
      </c>
      <c r="B181" s="744" t="s">
        <v>67</v>
      </c>
      <c r="C181" s="744"/>
      <c r="D181" s="744"/>
      <c r="E181" s="745" t="s">
        <v>90</v>
      </c>
      <c r="F181" s="745"/>
      <c r="G181" s="746" t="s">
        <v>68</v>
      </c>
      <c r="H181" s="746"/>
      <c r="I181" s="746"/>
      <c r="J181" s="746"/>
      <c r="K181" s="746"/>
      <c r="L181" s="746"/>
      <c r="M181" s="745" t="s">
        <v>89</v>
      </c>
      <c r="N181" s="745"/>
      <c r="O181" s="745" t="s">
        <v>69</v>
      </c>
      <c r="P181" s="747"/>
      <c r="Q181" s="307"/>
    </row>
    <row r="182" spans="1:17" ht="13.5" thickBot="1" x14ac:dyDescent="0.25">
      <c r="A182" s="742"/>
      <c r="B182" s="744"/>
      <c r="C182" s="744"/>
      <c r="D182" s="744"/>
      <c r="E182" s="748" t="s">
        <v>70</v>
      </c>
      <c r="F182" s="748" t="s">
        <v>448</v>
      </c>
      <c r="G182" s="748" t="s">
        <v>70</v>
      </c>
      <c r="H182" s="748" t="s">
        <v>448</v>
      </c>
      <c r="I182" s="749" t="s">
        <v>71</v>
      </c>
      <c r="J182" s="749"/>
      <c r="K182" s="749"/>
      <c r="L182" s="749"/>
      <c r="M182" s="748" t="s">
        <v>70</v>
      </c>
      <c r="N182" s="750" t="s">
        <v>448</v>
      </c>
      <c r="O182" s="748" t="s">
        <v>70</v>
      </c>
      <c r="P182" s="751" t="s">
        <v>448</v>
      </c>
      <c r="Q182" s="307"/>
    </row>
    <row r="183" spans="1:17" ht="13.5" thickBot="1" x14ac:dyDescent="0.25">
      <c r="A183" s="742"/>
      <c r="B183" s="744"/>
      <c r="C183" s="744"/>
      <c r="D183" s="744"/>
      <c r="E183" s="748"/>
      <c r="F183" s="748"/>
      <c r="G183" s="748"/>
      <c r="H183" s="748"/>
      <c r="I183" s="753" t="s">
        <v>72</v>
      </c>
      <c r="J183" s="751" t="s">
        <v>73</v>
      </c>
      <c r="K183" s="751"/>
      <c r="L183" s="751"/>
      <c r="M183" s="748"/>
      <c r="N183" s="750"/>
      <c r="O183" s="748"/>
      <c r="P183" s="752"/>
      <c r="Q183" s="307"/>
    </row>
    <row r="184" spans="1:17" ht="53.25" customHeight="1" thickBot="1" x14ac:dyDescent="0.25">
      <c r="A184" s="742"/>
      <c r="B184" s="744"/>
      <c r="C184" s="744"/>
      <c r="D184" s="744"/>
      <c r="E184" s="748"/>
      <c r="F184" s="748"/>
      <c r="G184" s="748"/>
      <c r="H184" s="748"/>
      <c r="I184" s="753"/>
      <c r="J184" s="335" t="s">
        <v>385</v>
      </c>
      <c r="K184" s="308" t="s">
        <v>74</v>
      </c>
      <c r="L184" s="325" t="s">
        <v>75</v>
      </c>
      <c r="M184" s="748"/>
      <c r="N184" s="750"/>
      <c r="O184" s="748"/>
      <c r="P184" s="751"/>
      <c r="Q184" s="307"/>
    </row>
    <row r="185" spans="1:17" x14ac:dyDescent="0.2">
      <c r="A185" s="743"/>
      <c r="B185" s="744">
        <v>1</v>
      </c>
      <c r="C185" s="744"/>
      <c r="D185" s="744"/>
      <c r="E185" s="310">
        <v>2</v>
      </c>
      <c r="F185" s="310">
        <v>3</v>
      </c>
      <c r="G185" s="310">
        <v>4</v>
      </c>
      <c r="H185" s="310">
        <v>5</v>
      </c>
      <c r="I185" s="310">
        <v>6</v>
      </c>
      <c r="J185" s="336">
        <v>7</v>
      </c>
      <c r="K185" s="310">
        <v>8</v>
      </c>
      <c r="L185" s="310">
        <v>9</v>
      </c>
      <c r="M185" s="310">
        <v>10</v>
      </c>
      <c r="N185" s="310">
        <v>11</v>
      </c>
      <c r="O185" s="310">
        <v>12</v>
      </c>
      <c r="P185" s="311">
        <v>13</v>
      </c>
      <c r="Q185" s="307"/>
    </row>
    <row r="186" spans="1:17" ht="19.5" customHeight="1" thickBot="1" x14ac:dyDescent="0.25">
      <c r="A186" s="312">
        <v>1</v>
      </c>
      <c r="B186" s="764" t="s">
        <v>76</v>
      </c>
      <c r="C186" s="766" t="s">
        <v>77</v>
      </c>
      <c r="D186" s="313" t="s">
        <v>78</v>
      </c>
      <c r="E186" s="314" t="s">
        <v>137</v>
      </c>
      <c r="F186" s="314" t="s">
        <v>137</v>
      </c>
      <c r="G186" s="314" t="s">
        <v>137</v>
      </c>
      <c r="H186" s="314" t="s">
        <v>137</v>
      </c>
      <c r="I186" s="314" t="s">
        <v>137</v>
      </c>
      <c r="J186" s="337" t="s">
        <v>137</v>
      </c>
      <c r="K186" s="314" t="s">
        <v>137</v>
      </c>
      <c r="L186" s="314" t="s">
        <v>137</v>
      </c>
      <c r="M186" s="314" t="s">
        <v>137</v>
      </c>
      <c r="N186" s="314" t="s">
        <v>137</v>
      </c>
      <c r="O186" s="314" t="s">
        <v>137</v>
      </c>
      <c r="P186" s="314" t="s">
        <v>137</v>
      </c>
      <c r="Q186" s="307"/>
    </row>
    <row r="187" spans="1:17" ht="19.5" customHeight="1" thickBot="1" x14ac:dyDescent="0.25">
      <c r="A187" s="315">
        <v>2</v>
      </c>
      <c r="B187" s="765"/>
      <c r="C187" s="767"/>
      <c r="D187" s="316" t="s">
        <v>79</v>
      </c>
      <c r="E187" s="314" t="s">
        <v>137</v>
      </c>
      <c r="F187" s="314" t="s">
        <v>137</v>
      </c>
      <c r="G187" s="314" t="s">
        <v>137</v>
      </c>
      <c r="H187" s="314" t="s">
        <v>137</v>
      </c>
      <c r="I187" s="314" t="s">
        <v>137</v>
      </c>
      <c r="J187" s="337" t="s">
        <v>137</v>
      </c>
      <c r="K187" s="314" t="s">
        <v>137</v>
      </c>
      <c r="L187" s="314" t="s">
        <v>137</v>
      </c>
      <c r="M187" s="314" t="s">
        <v>137</v>
      </c>
      <c r="N187" s="314" t="s">
        <v>137</v>
      </c>
      <c r="O187" s="314" t="s">
        <v>137</v>
      </c>
      <c r="P187" s="314" t="s">
        <v>137</v>
      </c>
      <c r="Q187" s="307"/>
    </row>
    <row r="188" spans="1:17" ht="19.5" customHeight="1" thickBot="1" x14ac:dyDescent="0.25">
      <c r="A188" s="315">
        <v>3</v>
      </c>
      <c r="B188" s="765"/>
      <c r="C188" s="768" t="s">
        <v>80</v>
      </c>
      <c r="D188" s="317" t="s">
        <v>78</v>
      </c>
      <c r="E188" s="314" t="s">
        <v>137</v>
      </c>
      <c r="F188" s="314" t="s">
        <v>137</v>
      </c>
      <c r="G188" s="314" t="s">
        <v>137</v>
      </c>
      <c r="H188" s="314" t="s">
        <v>137</v>
      </c>
      <c r="I188" s="314" t="s">
        <v>137</v>
      </c>
      <c r="J188" s="337" t="s">
        <v>137</v>
      </c>
      <c r="K188" s="314" t="s">
        <v>137</v>
      </c>
      <c r="L188" s="314" t="s">
        <v>137</v>
      </c>
      <c r="M188" s="314" t="s">
        <v>137</v>
      </c>
      <c r="N188" s="314" t="s">
        <v>137</v>
      </c>
      <c r="O188" s="314" t="s">
        <v>137</v>
      </c>
      <c r="P188" s="314" t="s">
        <v>137</v>
      </c>
      <c r="Q188" s="307"/>
    </row>
    <row r="189" spans="1:17" ht="19.5" customHeight="1" x14ac:dyDescent="0.2">
      <c r="A189" s="315">
        <v>4</v>
      </c>
      <c r="B189" s="765"/>
      <c r="C189" s="768"/>
      <c r="D189" s="317" t="s">
        <v>79</v>
      </c>
      <c r="E189" s="314" t="s">
        <v>137</v>
      </c>
      <c r="F189" s="314" t="s">
        <v>137</v>
      </c>
      <c r="G189" s="314" t="s">
        <v>137</v>
      </c>
      <c r="H189" s="314" t="s">
        <v>137</v>
      </c>
      <c r="I189" s="314" t="s">
        <v>137</v>
      </c>
      <c r="J189" s="337" t="s">
        <v>137</v>
      </c>
      <c r="K189" s="314" t="s">
        <v>137</v>
      </c>
      <c r="L189" s="314" t="s">
        <v>137</v>
      </c>
      <c r="M189" s="314" t="s">
        <v>137</v>
      </c>
      <c r="N189" s="314" t="s">
        <v>137</v>
      </c>
      <c r="O189" s="314" t="s">
        <v>137</v>
      </c>
      <c r="P189" s="314" t="s">
        <v>137</v>
      </c>
      <c r="Q189" s="307"/>
    </row>
    <row r="190" spans="1:17" ht="19.5" customHeight="1" x14ac:dyDescent="0.2">
      <c r="A190" s="315">
        <v>5</v>
      </c>
      <c r="B190" s="769" t="s">
        <v>81</v>
      </c>
      <c r="C190" s="326" t="s">
        <v>77</v>
      </c>
      <c r="D190" s="318" t="s">
        <v>79</v>
      </c>
      <c r="E190" s="314" t="s">
        <v>137</v>
      </c>
      <c r="F190" s="314" t="s">
        <v>137</v>
      </c>
      <c r="G190" s="314" t="s">
        <v>137</v>
      </c>
      <c r="H190" s="314" t="s">
        <v>137</v>
      </c>
      <c r="I190" s="314" t="s">
        <v>137</v>
      </c>
      <c r="J190" s="337" t="s">
        <v>137</v>
      </c>
      <c r="K190" s="314" t="s">
        <v>137</v>
      </c>
      <c r="L190" s="314" t="s">
        <v>137</v>
      </c>
      <c r="M190" s="314" t="s">
        <v>137</v>
      </c>
      <c r="N190" s="314" t="s">
        <v>137</v>
      </c>
      <c r="O190" s="314" t="s">
        <v>137</v>
      </c>
      <c r="P190" s="314" t="s">
        <v>137</v>
      </c>
      <c r="Q190" s="307"/>
    </row>
    <row r="191" spans="1:17" ht="19.5" customHeight="1" x14ac:dyDescent="0.2">
      <c r="A191" s="315">
        <v>6</v>
      </c>
      <c r="B191" s="769"/>
      <c r="C191" s="326" t="s">
        <v>80</v>
      </c>
      <c r="D191" s="318" t="s">
        <v>79</v>
      </c>
      <c r="E191" s="314">
        <v>1</v>
      </c>
      <c r="F191" s="314">
        <v>4857</v>
      </c>
      <c r="G191" s="314">
        <v>1</v>
      </c>
      <c r="H191" s="314">
        <v>4857</v>
      </c>
      <c r="I191" s="314" t="s">
        <v>137</v>
      </c>
      <c r="J191" s="337" t="s">
        <v>137</v>
      </c>
      <c r="K191" s="314">
        <v>1</v>
      </c>
      <c r="L191" s="314" t="s">
        <v>137</v>
      </c>
      <c r="M191" s="314" t="s">
        <v>137</v>
      </c>
      <c r="N191" s="314" t="s">
        <v>137</v>
      </c>
      <c r="O191" s="314" t="s">
        <v>137</v>
      </c>
      <c r="P191" s="314" t="s">
        <v>137</v>
      </c>
      <c r="Q191" s="307"/>
    </row>
    <row r="192" spans="1:17" ht="19.5" customHeight="1" x14ac:dyDescent="0.2">
      <c r="A192" s="319">
        <v>7</v>
      </c>
      <c r="B192" s="770" t="s">
        <v>82</v>
      </c>
      <c r="C192" s="327" t="s">
        <v>77</v>
      </c>
      <c r="D192" s="318" t="s">
        <v>79</v>
      </c>
      <c r="E192" s="314" t="s">
        <v>137</v>
      </c>
      <c r="F192" s="314" t="s">
        <v>137</v>
      </c>
      <c r="G192" s="314" t="s">
        <v>137</v>
      </c>
      <c r="H192" s="314" t="s">
        <v>137</v>
      </c>
      <c r="I192" s="314" t="s">
        <v>137</v>
      </c>
      <c r="J192" s="337" t="s">
        <v>137</v>
      </c>
      <c r="K192" s="314" t="s">
        <v>137</v>
      </c>
      <c r="L192" s="314" t="s">
        <v>137</v>
      </c>
      <c r="M192" s="314" t="s">
        <v>137</v>
      </c>
      <c r="N192" s="314" t="s">
        <v>137</v>
      </c>
      <c r="O192" s="314" t="s">
        <v>137</v>
      </c>
      <c r="P192" s="314" t="s">
        <v>137</v>
      </c>
      <c r="Q192" s="307"/>
    </row>
    <row r="193" spans="1:17" ht="19.5" customHeight="1" x14ac:dyDescent="0.2">
      <c r="A193" s="319">
        <v>8</v>
      </c>
      <c r="B193" s="770"/>
      <c r="C193" s="327" t="s">
        <v>80</v>
      </c>
      <c r="D193" s="318" t="s">
        <v>79</v>
      </c>
      <c r="E193" s="314" t="s">
        <v>137</v>
      </c>
      <c r="F193" s="314" t="s">
        <v>137</v>
      </c>
      <c r="G193" s="314" t="s">
        <v>137</v>
      </c>
      <c r="H193" s="314" t="s">
        <v>137</v>
      </c>
      <c r="I193" s="314" t="s">
        <v>137</v>
      </c>
      <c r="J193" s="337" t="s">
        <v>137</v>
      </c>
      <c r="K193" s="314" t="s">
        <v>137</v>
      </c>
      <c r="L193" s="314" t="s">
        <v>137</v>
      </c>
      <c r="M193" s="314" t="s">
        <v>137</v>
      </c>
      <c r="N193" s="314" t="s">
        <v>137</v>
      </c>
      <c r="O193" s="314" t="s">
        <v>137</v>
      </c>
      <c r="P193" s="314" t="s">
        <v>137</v>
      </c>
      <c r="Q193" s="307"/>
    </row>
    <row r="194" spans="1:17" ht="29.25" customHeight="1" x14ac:dyDescent="0.2">
      <c r="A194" s="320">
        <v>9</v>
      </c>
      <c r="B194" s="770" t="s">
        <v>140</v>
      </c>
      <c r="C194" s="760" t="s">
        <v>445</v>
      </c>
      <c r="D194" s="761"/>
      <c r="E194" s="314" t="s">
        <v>137</v>
      </c>
      <c r="F194" s="314" t="s">
        <v>137</v>
      </c>
      <c r="G194" s="314" t="s">
        <v>137</v>
      </c>
      <c r="H194" s="314" t="s">
        <v>137</v>
      </c>
      <c r="I194" s="314" t="s">
        <v>137</v>
      </c>
      <c r="J194" s="337" t="s">
        <v>137</v>
      </c>
      <c r="K194" s="314" t="s">
        <v>137</v>
      </c>
      <c r="L194" s="314" t="s">
        <v>137</v>
      </c>
      <c r="M194" s="314" t="s">
        <v>137</v>
      </c>
      <c r="N194" s="314" t="s">
        <v>137</v>
      </c>
      <c r="O194" s="314" t="s">
        <v>137</v>
      </c>
      <c r="P194" s="314" t="s">
        <v>137</v>
      </c>
      <c r="Q194" s="307"/>
    </row>
    <row r="195" spans="1:17" ht="19.5" customHeight="1" x14ac:dyDescent="0.2">
      <c r="A195" s="319">
        <v>10</v>
      </c>
      <c r="B195" s="770"/>
      <c r="C195" s="762" t="s">
        <v>83</v>
      </c>
      <c r="D195" s="763"/>
      <c r="E195" s="314" t="s">
        <v>137</v>
      </c>
      <c r="F195" s="314" t="s">
        <v>137</v>
      </c>
      <c r="G195" s="314" t="s">
        <v>137</v>
      </c>
      <c r="H195" s="314" t="s">
        <v>137</v>
      </c>
      <c r="I195" s="314" t="s">
        <v>137</v>
      </c>
      <c r="J195" s="337" t="s">
        <v>137</v>
      </c>
      <c r="K195" s="314" t="s">
        <v>137</v>
      </c>
      <c r="L195" s="314" t="s">
        <v>137</v>
      </c>
      <c r="M195" s="314" t="s">
        <v>137</v>
      </c>
      <c r="N195" s="314" t="s">
        <v>137</v>
      </c>
      <c r="O195" s="314" t="s">
        <v>137</v>
      </c>
      <c r="P195" s="314" t="s">
        <v>137</v>
      </c>
      <c r="Q195" s="307"/>
    </row>
    <row r="196" spans="1:17" ht="33.75" customHeight="1" x14ac:dyDescent="0.2">
      <c r="A196" s="319">
        <v>11</v>
      </c>
      <c r="B196" s="770"/>
      <c r="C196" s="762" t="s">
        <v>84</v>
      </c>
      <c r="D196" s="763"/>
      <c r="E196" s="314" t="s">
        <v>137</v>
      </c>
      <c r="F196" s="314" t="s">
        <v>137</v>
      </c>
      <c r="G196" s="314" t="s">
        <v>137</v>
      </c>
      <c r="H196" s="314" t="s">
        <v>137</v>
      </c>
      <c r="I196" s="314" t="s">
        <v>137</v>
      </c>
      <c r="J196" s="337" t="s">
        <v>137</v>
      </c>
      <c r="K196" s="314" t="s">
        <v>137</v>
      </c>
      <c r="L196" s="314" t="s">
        <v>137</v>
      </c>
      <c r="M196" s="314" t="s">
        <v>137</v>
      </c>
      <c r="N196" s="314" t="s">
        <v>137</v>
      </c>
      <c r="O196" s="314" t="s">
        <v>137</v>
      </c>
      <c r="P196" s="314" t="s">
        <v>137</v>
      </c>
      <c r="Q196" s="307"/>
    </row>
    <row r="197" spans="1:17" ht="19.5" customHeight="1" x14ac:dyDescent="0.2">
      <c r="A197" s="319">
        <v>12</v>
      </c>
      <c r="B197" s="770"/>
      <c r="C197" s="762" t="s">
        <v>85</v>
      </c>
      <c r="D197" s="763"/>
      <c r="E197" s="314" t="s">
        <v>137</v>
      </c>
      <c r="F197" s="314" t="s">
        <v>137</v>
      </c>
      <c r="G197" s="314" t="s">
        <v>137</v>
      </c>
      <c r="H197" s="314" t="s">
        <v>137</v>
      </c>
      <c r="I197" s="314" t="s">
        <v>137</v>
      </c>
      <c r="J197" s="337" t="s">
        <v>137</v>
      </c>
      <c r="K197" s="314" t="s">
        <v>137</v>
      </c>
      <c r="L197" s="314" t="s">
        <v>137</v>
      </c>
      <c r="M197" s="314" t="s">
        <v>137</v>
      </c>
      <c r="N197" s="314" t="s">
        <v>137</v>
      </c>
      <c r="O197" s="314" t="s">
        <v>137</v>
      </c>
      <c r="P197" s="314" t="s">
        <v>137</v>
      </c>
      <c r="Q197" s="307"/>
    </row>
    <row r="198" spans="1:17" ht="31.5" customHeight="1" x14ac:dyDescent="0.2">
      <c r="A198" s="319">
        <v>13</v>
      </c>
      <c r="B198" s="770"/>
      <c r="C198" s="762" t="s">
        <v>86</v>
      </c>
      <c r="D198" s="763"/>
      <c r="E198" s="314" t="s">
        <v>137</v>
      </c>
      <c r="F198" s="314" t="s">
        <v>137</v>
      </c>
      <c r="G198" s="314" t="s">
        <v>137</v>
      </c>
      <c r="H198" s="314" t="s">
        <v>137</v>
      </c>
      <c r="I198" s="314" t="s">
        <v>137</v>
      </c>
      <c r="J198" s="337" t="s">
        <v>137</v>
      </c>
      <c r="K198" s="314" t="s">
        <v>137</v>
      </c>
      <c r="L198" s="314" t="s">
        <v>137</v>
      </c>
      <c r="M198" s="314" t="s">
        <v>137</v>
      </c>
      <c r="N198" s="314" t="s">
        <v>137</v>
      </c>
      <c r="O198" s="314" t="s">
        <v>137</v>
      </c>
      <c r="P198" s="314" t="s">
        <v>137</v>
      </c>
      <c r="Q198" s="307"/>
    </row>
    <row r="199" spans="1:17" ht="29.25" customHeight="1" x14ac:dyDescent="0.2">
      <c r="A199" s="319">
        <v>14</v>
      </c>
      <c r="B199" s="769"/>
      <c r="C199" s="754" t="s">
        <v>87</v>
      </c>
      <c r="D199" s="755"/>
      <c r="E199" s="314" t="s">
        <v>137</v>
      </c>
      <c r="F199" s="314" t="s">
        <v>137</v>
      </c>
      <c r="G199" s="314" t="s">
        <v>137</v>
      </c>
      <c r="H199" s="314" t="s">
        <v>137</v>
      </c>
      <c r="I199" s="314" t="s">
        <v>137</v>
      </c>
      <c r="J199" s="337" t="s">
        <v>137</v>
      </c>
      <c r="K199" s="314" t="s">
        <v>137</v>
      </c>
      <c r="L199" s="314" t="s">
        <v>137</v>
      </c>
      <c r="M199" s="314" t="s">
        <v>137</v>
      </c>
      <c r="N199" s="314" t="s">
        <v>137</v>
      </c>
      <c r="O199" s="314" t="s">
        <v>137</v>
      </c>
      <c r="P199" s="314" t="s">
        <v>137</v>
      </c>
      <c r="Q199" s="307"/>
    </row>
    <row r="200" spans="1:17" ht="19.5" customHeight="1" x14ac:dyDescent="0.2">
      <c r="A200" s="319">
        <v>15</v>
      </c>
      <c r="B200" s="735" t="s">
        <v>450</v>
      </c>
      <c r="C200" s="735"/>
      <c r="D200" s="735"/>
      <c r="E200" s="314"/>
      <c r="F200" s="314"/>
      <c r="G200" s="314" t="s">
        <v>461</v>
      </c>
      <c r="H200" s="314" t="s">
        <v>461</v>
      </c>
      <c r="I200" s="314" t="s">
        <v>461</v>
      </c>
      <c r="J200" s="337" t="s">
        <v>461</v>
      </c>
      <c r="K200" s="314" t="s">
        <v>461</v>
      </c>
      <c r="L200" s="314" t="s">
        <v>461</v>
      </c>
      <c r="M200" s="314"/>
      <c r="N200" s="314"/>
      <c r="O200" s="314"/>
      <c r="P200" s="314"/>
      <c r="Q200" s="307"/>
    </row>
    <row r="201" spans="1:17" ht="39" customHeight="1" x14ac:dyDescent="0.2">
      <c r="A201" s="319" t="s">
        <v>451</v>
      </c>
      <c r="B201" s="735" t="s">
        <v>449</v>
      </c>
      <c r="C201" s="735"/>
      <c r="D201" s="735"/>
      <c r="E201" s="314"/>
      <c r="F201" s="314"/>
      <c r="G201" s="314" t="s">
        <v>461</v>
      </c>
      <c r="H201" s="314" t="s">
        <v>461</v>
      </c>
      <c r="I201" s="314" t="s">
        <v>461</v>
      </c>
      <c r="J201" s="337" t="s">
        <v>461</v>
      </c>
      <c r="K201" s="314" t="s">
        <v>461</v>
      </c>
      <c r="L201" s="314" t="s">
        <v>461</v>
      </c>
      <c r="M201" s="314"/>
      <c r="N201" s="314"/>
      <c r="O201" s="314"/>
      <c r="P201" s="314"/>
      <c r="Q201" s="307"/>
    </row>
    <row r="202" spans="1:17" ht="19.5" customHeight="1" x14ac:dyDescent="0.2">
      <c r="A202" s="329">
        <v>16</v>
      </c>
      <c r="B202" s="736" t="s">
        <v>88</v>
      </c>
      <c r="C202" s="736"/>
      <c r="D202" s="737"/>
      <c r="E202" s="330">
        <f t="shared" ref="E202:O202" si="5">SUM(E186:E200)</f>
        <v>1</v>
      </c>
      <c r="F202" s="330">
        <f t="shared" si="5"/>
        <v>4857</v>
      </c>
      <c r="G202" s="330">
        <f t="shared" si="5"/>
        <v>1</v>
      </c>
      <c r="H202" s="330">
        <f t="shared" si="5"/>
        <v>4857</v>
      </c>
      <c r="I202" s="330">
        <f t="shared" si="5"/>
        <v>0</v>
      </c>
      <c r="J202" s="330">
        <f t="shared" si="5"/>
        <v>0</v>
      </c>
      <c r="K202" s="330">
        <f t="shared" si="5"/>
        <v>1</v>
      </c>
      <c r="L202" s="330">
        <f t="shared" si="5"/>
        <v>0</v>
      </c>
      <c r="M202" s="330">
        <f t="shared" si="5"/>
        <v>0</v>
      </c>
      <c r="N202" s="330">
        <f t="shared" si="5"/>
        <v>0</v>
      </c>
      <c r="O202" s="330">
        <f t="shared" si="5"/>
        <v>0</v>
      </c>
      <c r="P202" s="330">
        <f>SUM(P186:P200)</f>
        <v>0</v>
      </c>
      <c r="Q202" s="307"/>
    </row>
    <row r="203" spans="1:17" ht="38.25" customHeight="1" x14ac:dyDescent="0.2">
      <c r="A203" s="732">
        <v>17</v>
      </c>
      <c r="B203" s="733" t="s">
        <v>452</v>
      </c>
      <c r="C203" s="733"/>
      <c r="D203" s="733"/>
      <c r="E203" s="733"/>
      <c r="F203" s="733"/>
      <c r="G203" s="733"/>
      <c r="H203" s="733"/>
      <c r="I203" s="733"/>
      <c r="J203" s="733"/>
      <c r="K203" s="733"/>
      <c r="L203" s="733"/>
      <c r="M203" s="733"/>
      <c r="N203" s="733"/>
      <c r="O203" s="733"/>
      <c r="P203" s="733"/>
      <c r="Q203" s="324"/>
    </row>
    <row r="204" spans="1:17" ht="19.5" customHeight="1" x14ac:dyDescent="0.2">
      <c r="A204" s="732"/>
      <c r="B204" s="734" t="s">
        <v>454</v>
      </c>
      <c r="C204" s="734"/>
      <c r="D204" s="734"/>
      <c r="E204" s="734" t="s">
        <v>456</v>
      </c>
      <c r="F204" s="734"/>
      <c r="G204" s="734" t="s">
        <v>457</v>
      </c>
      <c r="H204" s="734"/>
      <c r="I204" s="734"/>
      <c r="J204" s="734" t="s">
        <v>458</v>
      </c>
      <c r="K204" s="734"/>
      <c r="L204" s="734"/>
      <c r="M204" s="734" t="s">
        <v>459</v>
      </c>
      <c r="N204" s="734"/>
      <c r="O204" s="734" t="s">
        <v>460</v>
      </c>
      <c r="P204" s="734"/>
      <c r="Q204" s="324"/>
    </row>
    <row r="205" spans="1:17" ht="19.5" customHeight="1" x14ac:dyDescent="0.2">
      <c r="A205" s="732"/>
      <c r="B205" s="734" t="s">
        <v>453</v>
      </c>
      <c r="C205" s="734"/>
      <c r="D205" s="734"/>
      <c r="E205" s="734"/>
      <c r="F205" s="734"/>
      <c r="G205" s="734"/>
      <c r="H205" s="734"/>
      <c r="I205" s="734"/>
      <c r="J205" s="734"/>
      <c r="K205" s="734"/>
      <c r="L205" s="734"/>
      <c r="M205" s="734"/>
      <c r="N205" s="734"/>
      <c r="O205" s="734"/>
      <c r="P205" s="734"/>
    </row>
    <row r="206" spans="1:17" ht="19.5" customHeight="1" x14ac:dyDescent="0.2">
      <c r="A206" s="732"/>
      <c r="B206" s="734" t="s">
        <v>455</v>
      </c>
      <c r="C206" s="734"/>
      <c r="D206" s="734"/>
      <c r="E206" s="734"/>
      <c r="F206" s="734"/>
      <c r="G206" s="734"/>
      <c r="H206" s="734"/>
      <c r="I206" s="734"/>
      <c r="J206" s="734"/>
      <c r="K206" s="734"/>
      <c r="L206" s="734"/>
      <c r="M206" s="734"/>
      <c r="N206" s="734"/>
      <c r="O206" s="734"/>
      <c r="P206" s="734"/>
    </row>
    <row r="207" spans="1:17" ht="9.75" customHeight="1" x14ac:dyDescent="0.2"/>
    <row r="208" spans="1:17" x14ac:dyDescent="0.2">
      <c r="B208" s="299"/>
      <c r="C208" s="299"/>
      <c r="D208" s="299"/>
      <c r="E208" s="299"/>
      <c r="F208" s="299"/>
      <c r="G208" s="299"/>
      <c r="H208" s="299"/>
      <c r="I208" s="299"/>
      <c r="J208" s="331"/>
      <c r="K208" s="299"/>
      <c r="L208" s="299"/>
      <c r="M208" s="299"/>
      <c r="N208" s="299"/>
      <c r="O208" s="299"/>
      <c r="P208" s="300" t="s">
        <v>141</v>
      </c>
    </row>
    <row r="209" spans="1:17" x14ac:dyDescent="0.2">
      <c r="B209" s="299"/>
      <c r="C209" s="299"/>
      <c r="D209" s="299"/>
      <c r="E209" s="299"/>
      <c r="F209" s="299"/>
      <c r="G209" s="299"/>
      <c r="H209" s="299"/>
      <c r="I209" s="299"/>
      <c r="J209" s="331"/>
      <c r="K209" s="299"/>
      <c r="L209" s="299"/>
      <c r="M209" s="299"/>
      <c r="N209" s="299"/>
      <c r="O209" s="299"/>
      <c r="P209" s="293" t="s">
        <v>425</v>
      </c>
    </row>
    <row r="210" spans="1:17" x14ac:dyDescent="0.2">
      <c r="A210" s="301"/>
      <c r="B210" s="301"/>
      <c r="C210" s="301"/>
      <c r="D210" s="301"/>
      <c r="E210" s="301"/>
      <c r="F210" s="301"/>
      <c r="G210" s="301"/>
      <c r="H210" s="301"/>
      <c r="I210" s="301"/>
      <c r="J210" s="332"/>
      <c r="K210" s="301"/>
      <c r="L210" s="301"/>
      <c r="M210" s="301"/>
      <c r="N210" s="301"/>
      <c r="O210" s="301"/>
      <c r="P210" s="300" t="s">
        <v>64</v>
      </c>
    </row>
    <row r="211" spans="1:17" ht="32.25" customHeight="1" x14ac:dyDescent="0.25">
      <c r="A211" s="757" t="s">
        <v>463</v>
      </c>
      <c r="B211" s="757"/>
      <c r="C211" s="757"/>
      <c r="D211" s="757"/>
      <c r="E211" s="757"/>
      <c r="F211" s="757"/>
      <c r="G211" s="757"/>
      <c r="H211" s="757"/>
      <c r="I211" s="757"/>
      <c r="J211" s="757"/>
      <c r="K211" s="757"/>
      <c r="L211" s="757"/>
      <c r="M211" s="757"/>
      <c r="N211" s="757"/>
      <c r="O211" s="757"/>
      <c r="P211" s="757"/>
    </row>
    <row r="212" spans="1:17" ht="21" customHeight="1" x14ac:dyDescent="0.2">
      <c r="A212" s="758" t="s">
        <v>462</v>
      </c>
      <c r="B212" s="758"/>
      <c r="C212" s="758"/>
      <c r="D212" s="758"/>
      <c r="E212" s="758"/>
      <c r="F212" s="758"/>
      <c r="G212" s="758"/>
      <c r="H212" s="758"/>
      <c r="I212" s="758"/>
      <c r="J212" s="758"/>
      <c r="K212" s="758"/>
      <c r="L212" s="758"/>
      <c r="M212" s="758"/>
      <c r="N212" s="758"/>
      <c r="O212" s="758"/>
      <c r="P212" s="758"/>
    </row>
    <row r="213" spans="1:17" ht="8.25" customHeight="1" x14ac:dyDescent="0.2">
      <c r="B213" s="306"/>
      <c r="C213" s="306"/>
      <c r="D213" s="306"/>
      <c r="E213" s="306"/>
      <c r="F213" s="306"/>
      <c r="G213" s="306"/>
      <c r="H213" s="306"/>
      <c r="I213" s="306"/>
      <c r="J213" s="334"/>
      <c r="K213" s="306"/>
      <c r="L213" s="306"/>
      <c r="M213" s="306"/>
      <c r="N213" s="306"/>
      <c r="O213" s="306"/>
      <c r="P213" s="306"/>
    </row>
    <row r="214" spans="1:17" ht="14.25" customHeight="1" x14ac:dyDescent="0.25">
      <c r="A214" s="759" t="s">
        <v>559</v>
      </c>
      <c r="B214" s="759"/>
      <c r="C214" s="759"/>
      <c r="D214" s="759"/>
      <c r="E214" s="759"/>
      <c r="F214" s="759"/>
      <c r="G214" s="759"/>
      <c r="H214" s="759"/>
      <c r="I214" s="759"/>
      <c r="J214" s="759"/>
      <c r="K214" s="759"/>
      <c r="L214" s="759"/>
      <c r="M214" s="759"/>
      <c r="N214" s="759"/>
      <c r="O214" s="759"/>
      <c r="P214" s="759"/>
    </row>
    <row r="215" spans="1:17" ht="34.5" customHeight="1" thickBot="1" x14ac:dyDescent="0.25">
      <c r="A215" s="742" t="s">
        <v>66</v>
      </c>
      <c r="B215" s="744" t="s">
        <v>67</v>
      </c>
      <c r="C215" s="744"/>
      <c r="D215" s="744"/>
      <c r="E215" s="745" t="s">
        <v>90</v>
      </c>
      <c r="F215" s="745"/>
      <c r="G215" s="746" t="s">
        <v>68</v>
      </c>
      <c r="H215" s="746"/>
      <c r="I215" s="746"/>
      <c r="J215" s="746"/>
      <c r="K215" s="746"/>
      <c r="L215" s="746"/>
      <c r="M215" s="745" t="s">
        <v>89</v>
      </c>
      <c r="N215" s="745"/>
      <c r="O215" s="745" t="s">
        <v>69</v>
      </c>
      <c r="P215" s="747"/>
      <c r="Q215" s="307"/>
    </row>
    <row r="216" spans="1:17" ht="13.5" thickBot="1" x14ac:dyDescent="0.25">
      <c r="A216" s="742"/>
      <c r="B216" s="744"/>
      <c r="C216" s="744"/>
      <c r="D216" s="744"/>
      <c r="E216" s="748" t="s">
        <v>70</v>
      </c>
      <c r="F216" s="748" t="s">
        <v>448</v>
      </c>
      <c r="G216" s="748" t="s">
        <v>70</v>
      </c>
      <c r="H216" s="748" t="s">
        <v>448</v>
      </c>
      <c r="I216" s="749" t="s">
        <v>71</v>
      </c>
      <c r="J216" s="749"/>
      <c r="K216" s="749"/>
      <c r="L216" s="749"/>
      <c r="M216" s="748" t="s">
        <v>70</v>
      </c>
      <c r="N216" s="750" t="s">
        <v>448</v>
      </c>
      <c r="O216" s="748" t="s">
        <v>70</v>
      </c>
      <c r="P216" s="751" t="s">
        <v>448</v>
      </c>
      <c r="Q216" s="307"/>
    </row>
    <row r="217" spans="1:17" ht="13.5" thickBot="1" x14ac:dyDescent="0.25">
      <c r="A217" s="742"/>
      <c r="B217" s="744"/>
      <c r="C217" s="744"/>
      <c r="D217" s="744"/>
      <c r="E217" s="748"/>
      <c r="F217" s="748"/>
      <c r="G217" s="748"/>
      <c r="H217" s="748"/>
      <c r="I217" s="753" t="s">
        <v>72</v>
      </c>
      <c r="J217" s="751" t="s">
        <v>73</v>
      </c>
      <c r="K217" s="751"/>
      <c r="L217" s="751"/>
      <c r="M217" s="748"/>
      <c r="N217" s="750"/>
      <c r="O217" s="748"/>
      <c r="P217" s="752"/>
      <c r="Q217" s="307"/>
    </row>
    <row r="218" spans="1:17" ht="53.25" customHeight="1" thickBot="1" x14ac:dyDescent="0.25">
      <c r="A218" s="742"/>
      <c r="B218" s="744"/>
      <c r="C218" s="744"/>
      <c r="D218" s="744"/>
      <c r="E218" s="748"/>
      <c r="F218" s="748"/>
      <c r="G218" s="748"/>
      <c r="H218" s="748"/>
      <c r="I218" s="753"/>
      <c r="J218" s="335" t="s">
        <v>385</v>
      </c>
      <c r="K218" s="308" t="s">
        <v>74</v>
      </c>
      <c r="L218" s="309" t="s">
        <v>75</v>
      </c>
      <c r="M218" s="748"/>
      <c r="N218" s="750"/>
      <c r="O218" s="748"/>
      <c r="P218" s="751"/>
      <c r="Q218" s="307"/>
    </row>
    <row r="219" spans="1:17" x14ac:dyDescent="0.2">
      <c r="A219" s="743"/>
      <c r="B219" s="744">
        <v>1</v>
      </c>
      <c r="C219" s="744"/>
      <c r="D219" s="744"/>
      <c r="E219" s="310">
        <v>2</v>
      </c>
      <c r="F219" s="310">
        <v>3</v>
      </c>
      <c r="G219" s="310">
        <v>4</v>
      </c>
      <c r="H219" s="310">
        <v>5</v>
      </c>
      <c r="I219" s="310">
        <v>6</v>
      </c>
      <c r="J219" s="336">
        <v>7</v>
      </c>
      <c r="K219" s="310">
        <v>8</v>
      </c>
      <c r="L219" s="310">
        <v>9</v>
      </c>
      <c r="M219" s="310">
        <v>10</v>
      </c>
      <c r="N219" s="310">
        <v>11</v>
      </c>
      <c r="O219" s="310">
        <v>12</v>
      </c>
      <c r="P219" s="311">
        <v>13</v>
      </c>
      <c r="Q219" s="307"/>
    </row>
    <row r="220" spans="1:17" ht="19.5" customHeight="1" thickBot="1" x14ac:dyDescent="0.25">
      <c r="A220" s="312">
        <v>1</v>
      </c>
      <c r="B220" s="764" t="s">
        <v>76</v>
      </c>
      <c r="C220" s="766" t="s">
        <v>77</v>
      </c>
      <c r="D220" s="313" t="s">
        <v>78</v>
      </c>
      <c r="E220" s="314" t="s">
        <v>137</v>
      </c>
      <c r="F220" s="314" t="s">
        <v>137</v>
      </c>
      <c r="G220" s="314" t="s">
        <v>137</v>
      </c>
      <c r="H220" s="314" t="s">
        <v>137</v>
      </c>
      <c r="I220" s="314" t="s">
        <v>137</v>
      </c>
      <c r="J220" s="337" t="s">
        <v>137</v>
      </c>
      <c r="K220" s="314" t="s">
        <v>137</v>
      </c>
      <c r="L220" s="314" t="s">
        <v>137</v>
      </c>
      <c r="M220" s="314" t="s">
        <v>137</v>
      </c>
      <c r="N220" s="314" t="s">
        <v>137</v>
      </c>
      <c r="O220" s="314" t="s">
        <v>137</v>
      </c>
      <c r="P220" s="314" t="s">
        <v>137</v>
      </c>
      <c r="Q220" s="307"/>
    </row>
    <row r="221" spans="1:17" ht="19.5" customHeight="1" thickBot="1" x14ac:dyDescent="0.25">
      <c r="A221" s="315">
        <v>2</v>
      </c>
      <c r="B221" s="765"/>
      <c r="C221" s="767"/>
      <c r="D221" s="316" t="s">
        <v>79</v>
      </c>
      <c r="E221" s="314" t="s">
        <v>137</v>
      </c>
      <c r="F221" s="314" t="s">
        <v>137</v>
      </c>
      <c r="G221" s="314" t="s">
        <v>137</v>
      </c>
      <c r="H221" s="314" t="s">
        <v>137</v>
      </c>
      <c r="I221" s="314" t="s">
        <v>137</v>
      </c>
      <c r="J221" s="337" t="s">
        <v>137</v>
      </c>
      <c r="K221" s="314" t="s">
        <v>137</v>
      </c>
      <c r="L221" s="314" t="s">
        <v>137</v>
      </c>
      <c r="M221" s="314" t="s">
        <v>137</v>
      </c>
      <c r="N221" s="314" t="s">
        <v>137</v>
      </c>
      <c r="O221" s="314" t="s">
        <v>137</v>
      </c>
      <c r="P221" s="314" t="s">
        <v>137</v>
      </c>
      <c r="Q221" s="307"/>
    </row>
    <row r="222" spans="1:17" ht="19.5" customHeight="1" thickBot="1" x14ac:dyDescent="0.25">
      <c r="A222" s="315">
        <v>3</v>
      </c>
      <c r="B222" s="765"/>
      <c r="C222" s="768" t="s">
        <v>80</v>
      </c>
      <c r="D222" s="317" t="s">
        <v>78</v>
      </c>
      <c r="E222" s="314" t="s">
        <v>137</v>
      </c>
      <c r="F222" s="314" t="s">
        <v>137</v>
      </c>
      <c r="G222" s="314" t="s">
        <v>137</v>
      </c>
      <c r="H222" s="314" t="s">
        <v>137</v>
      </c>
      <c r="I222" s="314" t="s">
        <v>137</v>
      </c>
      <c r="J222" s="337" t="s">
        <v>137</v>
      </c>
      <c r="K222" s="314" t="s">
        <v>137</v>
      </c>
      <c r="L222" s="314" t="s">
        <v>137</v>
      </c>
      <c r="M222" s="314" t="s">
        <v>137</v>
      </c>
      <c r="N222" s="314" t="s">
        <v>137</v>
      </c>
      <c r="O222" s="314" t="s">
        <v>137</v>
      </c>
      <c r="P222" s="314" t="s">
        <v>137</v>
      </c>
      <c r="Q222" s="307"/>
    </row>
    <row r="223" spans="1:17" ht="19.5" customHeight="1" x14ac:dyDescent="0.2">
      <c r="A223" s="315">
        <v>4</v>
      </c>
      <c r="B223" s="765"/>
      <c r="C223" s="768"/>
      <c r="D223" s="317" t="s">
        <v>79</v>
      </c>
      <c r="E223" s="314" t="s">
        <v>137</v>
      </c>
      <c r="F223" s="314" t="s">
        <v>137</v>
      </c>
      <c r="G223" s="314" t="s">
        <v>137</v>
      </c>
      <c r="H223" s="314" t="s">
        <v>137</v>
      </c>
      <c r="I223" s="314" t="s">
        <v>137</v>
      </c>
      <c r="J223" s="337" t="s">
        <v>137</v>
      </c>
      <c r="K223" s="314" t="s">
        <v>137</v>
      </c>
      <c r="L223" s="314" t="s">
        <v>137</v>
      </c>
      <c r="M223" s="314" t="s">
        <v>137</v>
      </c>
      <c r="N223" s="314" t="s">
        <v>137</v>
      </c>
      <c r="O223" s="314" t="s">
        <v>137</v>
      </c>
      <c r="P223" s="314" t="s">
        <v>137</v>
      </c>
      <c r="Q223" s="307"/>
    </row>
    <row r="224" spans="1:17" ht="19.5" customHeight="1" x14ac:dyDescent="0.2">
      <c r="A224" s="315">
        <v>5</v>
      </c>
      <c r="B224" s="769" t="s">
        <v>81</v>
      </c>
      <c r="C224" s="326" t="s">
        <v>77</v>
      </c>
      <c r="D224" s="318" t="s">
        <v>79</v>
      </c>
      <c r="E224" s="314" t="s">
        <v>137</v>
      </c>
      <c r="F224" s="314" t="s">
        <v>137</v>
      </c>
      <c r="G224" s="314" t="s">
        <v>137</v>
      </c>
      <c r="H224" s="314" t="s">
        <v>137</v>
      </c>
      <c r="I224" s="314" t="s">
        <v>137</v>
      </c>
      <c r="J224" s="337" t="s">
        <v>137</v>
      </c>
      <c r="K224" s="314" t="s">
        <v>137</v>
      </c>
      <c r="L224" s="314" t="s">
        <v>137</v>
      </c>
      <c r="M224" s="314" t="s">
        <v>137</v>
      </c>
      <c r="N224" s="314" t="s">
        <v>137</v>
      </c>
      <c r="O224" s="314" t="s">
        <v>137</v>
      </c>
      <c r="P224" s="314" t="s">
        <v>137</v>
      </c>
      <c r="Q224" s="307"/>
    </row>
    <row r="225" spans="1:17" ht="19.5" customHeight="1" x14ac:dyDescent="0.2">
      <c r="A225" s="315">
        <v>6</v>
      </c>
      <c r="B225" s="769"/>
      <c r="C225" s="326" t="s">
        <v>80</v>
      </c>
      <c r="D225" s="318" t="s">
        <v>79</v>
      </c>
      <c r="E225" s="314" t="s">
        <v>137</v>
      </c>
      <c r="F225" s="314" t="s">
        <v>137</v>
      </c>
      <c r="G225" s="314" t="s">
        <v>137</v>
      </c>
      <c r="H225" s="314" t="s">
        <v>137</v>
      </c>
      <c r="I225" s="314" t="s">
        <v>137</v>
      </c>
      <c r="J225" s="337" t="s">
        <v>137</v>
      </c>
      <c r="K225" s="314" t="s">
        <v>137</v>
      </c>
      <c r="L225" s="314" t="s">
        <v>137</v>
      </c>
      <c r="M225" s="314" t="s">
        <v>137</v>
      </c>
      <c r="N225" s="314" t="s">
        <v>137</v>
      </c>
      <c r="O225" s="314" t="s">
        <v>137</v>
      </c>
      <c r="P225" s="314" t="s">
        <v>137</v>
      </c>
      <c r="Q225" s="307"/>
    </row>
    <row r="226" spans="1:17" ht="19.5" customHeight="1" x14ac:dyDescent="0.2">
      <c r="A226" s="319">
        <v>7</v>
      </c>
      <c r="B226" s="770" t="s">
        <v>82</v>
      </c>
      <c r="C226" s="327" t="s">
        <v>77</v>
      </c>
      <c r="D226" s="318" t="s">
        <v>79</v>
      </c>
      <c r="E226" s="314" t="s">
        <v>137</v>
      </c>
      <c r="F226" s="314" t="s">
        <v>137</v>
      </c>
      <c r="G226" s="314" t="s">
        <v>137</v>
      </c>
      <c r="H226" s="314" t="s">
        <v>137</v>
      </c>
      <c r="I226" s="314" t="s">
        <v>137</v>
      </c>
      <c r="J226" s="337" t="s">
        <v>137</v>
      </c>
      <c r="K226" s="314" t="s">
        <v>137</v>
      </c>
      <c r="L226" s="314" t="s">
        <v>137</v>
      </c>
      <c r="M226" s="314" t="s">
        <v>137</v>
      </c>
      <c r="N226" s="314" t="s">
        <v>137</v>
      </c>
      <c r="O226" s="314" t="s">
        <v>137</v>
      </c>
      <c r="P226" s="314" t="s">
        <v>137</v>
      </c>
      <c r="Q226" s="307"/>
    </row>
    <row r="227" spans="1:17" ht="19.5" customHeight="1" x14ac:dyDescent="0.2">
      <c r="A227" s="319">
        <v>8</v>
      </c>
      <c r="B227" s="770"/>
      <c r="C227" s="327" t="s">
        <v>80</v>
      </c>
      <c r="D227" s="318" t="s">
        <v>79</v>
      </c>
      <c r="E227" s="314" t="s">
        <v>137</v>
      </c>
      <c r="F227" s="314" t="s">
        <v>137</v>
      </c>
      <c r="G227" s="314" t="s">
        <v>137</v>
      </c>
      <c r="H227" s="314" t="s">
        <v>137</v>
      </c>
      <c r="I227" s="314" t="s">
        <v>137</v>
      </c>
      <c r="J227" s="337" t="s">
        <v>137</v>
      </c>
      <c r="K227" s="314" t="s">
        <v>137</v>
      </c>
      <c r="L227" s="314" t="s">
        <v>137</v>
      </c>
      <c r="M227" s="314" t="s">
        <v>137</v>
      </c>
      <c r="N227" s="314" t="s">
        <v>137</v>
      </c>
      <c r="O227" s="314" t="s">
        <v>137</v>
      </c>
      <c r="P227" s="314" t="s">
        <v>137</v>
      </c>
      <c r="Q227" s="307"/>
    </row>
    <row r="228" spans="1:17" ht="24.75" customHeight="1" x14ac:dyDescent="0.2">
      <c r="A228" s="320">
        <v>9</v>
      </c>
      <c r="B228" s="770" t="s">
        <v>140</v>
      </c>
      <c r="C228" s="760" t="s">
        <v>445</v>
      </c>
      <c r="D228" s="761"/>
      <c r="E228" s="314" t="s">
        <v>137</v>
      </c>
      <c r="F228" s="314" t="s">
        <v>137</v>
      </c>
      <c r="G228" s="314" t="s">
        <v>137</v>
      </c>
      <c r="H228" s="314" t="s">
        <v>137</v>
      </c>
      <c r="I228" s="314" t="s">
        <v>137</v>
      </c>
      <c r="J228" s="337" t="s">
        <v>137</v>
      </c>
      <c r="K228" s="314" t="s">
        <v>137</v>
      </c>
      <c r="L228" s="314" t="s">
        <v>137</v>
      </c>
      <c r="M228" s="314" t="s">
        <v>137</v>
      </c>
      <c r="N228" s="314" t="s">
        <v>137</v>
      </c>
      <c r="O228" s="314" t="s">
        <v>137</v>
      </c>
      <c r="P228" s="314" t="s">
        <v>137</v>
      </c>
      <c r="Q228" s="307"/>
    </row>
    <row r="229" spans="1:17" ht="15" customHeight="1" x14ac:dyDescent="0.2">
      <c r="A229" s="319">
        <v>10</v>
      </c>
      <c r="B229" s="770"/>
      <c r="C229" s="762" t="s">
        <v>83</v>
      </c>
      <c r="D229" s="763"/>
      <c r="E229" s="314" t="s">
        <v>137</v>
      </c>
      <c r="F229" s="314" t="s">
        <v>137</v>
      </c>
      <c r="G229" s="314" t="s">
        <v>137</v>
      </c>
      <c r="H229" s="314" t="s">
        <v>137</v>
      </c>
      <c r="I229" s="314" t="s">
        <v>137</v>
      </c>
      <c r="J229" s="337" t="s">
        <v>137</v>
      </c>
      <c r="K229" s="314" t="s">
        <v>137</v>
      </c>
      <c r="L229" s="314" t="s">
        <v>137</v>
      </c>
      <c r="M229" s="314" t="s">
        <v>137</v>
      </c>
      <c r="N229" s="314" t="s">
        <v>137</v>
      </c>
      <c r="O229" s="314" t="s">
        <v>137</v>
      </c>
      <c r="P229" s="314" t="s">
        <v>137</v>
      </c>
      <c r="Q229" s="307"/>
    </row>
    <row r="230" spans="1:17" ht="27" customHeight="1" x14ac:dyDescent="0.2">
      <c r="A230" s="319">
        <v>11</v>
      </c>
      <c r="B230" s="770"/>
      <c r="C230" s="762" t="s">
        <v>84</v>
      </c>
      <c r="D230" s="763"/>
      <c r="E230" s="314" t="s">
        <v>137</v>
      </c>
      <c r="F230" s="314" t="s">
        <v>137</v>
      </c>
      <c r="G230" s="314" t="s">
        <v>137</v>
      </c>
      <c r="H230" s="314" t="s">
        <v>137</v>
      </c>
      <c r="I230" s="314" t="s">
        <v>137</v>
      </c>
      <c r="J230" s="337" t="s">
        <v>137</v>
      </c>
      <c r="K230" s="314" t="s">
        <v>137</v>
      </c>
      <c r="L230" s="314" t="s">
        <v>137</v>
      </c>
      <c r="M230" s="314" t="s">
        <v>137</v>
      </c>
      <c r="N230" s="314" t="s">
        <v>137</v>
      </c>
      <c r="O230" s="314" t="s">
        <v>137</v>
      </c>
      <c r="P230" s="314" t="s">
        <v>137</v>
      </c>
      <c r="Q230" s="307"/>
    </row>
    <row r="231" spans="1:17" ht="19.5" customHeight="1" x14ac:dyDescent="0.2">
      <c r="A231" s="319">
        <v>12</v>
      </c>
      <c r="B231" s="770"/>
      <c r="C231" s="762" t="s">
        <v>85</v>
      </c>
      <c r="D231" s="763"/>
      <c r="E231" s="314" t="s">
        <v>137</v>
      </c>
      <c r="F231" s="314" t="s">
        <v>137</v>
      </c>
      <c r="G231" s="314" t="s">
        <v>137</v>
      </c>
      <c r="H231" s="314" t="s">
        <v>137</v>
      </c>
      <c r="I231" s="314" t="s">
        <v>137</v>
      </c>
      <c r="J231" s="337" t="s">
        <v>137</v>
      </c>
      <c r="K231" s="314" t="s">
        <v>137</v>
      </c>
      <c r="L231" s="314" t="s">
        <v>137</v>
      </c>
      <c r="M231" s="314" t="s">
        <v>137</v>
      </c>
      <c r="N231" s="314" t="s">
        <v>137</v>
      </c>
      <c r="O231" s="314" t="s">
        <v>137</v>
      </c>
      <c r="P231" s="314" t="s">
        <v>137</v>
      </c>
      <c r="Q231" s="307"/>
    </row>
    <row r="232" spans="1:17" ht="24.75" customHeight="1" x14ac:dyDescent="0.2">
      <c r="A232" s="319">
        <v>13</v>
      </c>
      <c r="B232" s="770"/>
      <c r="C232" s="762" t="s">
        <v>86</v>
      </c>
      <c r="D232" s="763"/>
      <c r="E232" s="314" t="s">
        <v>137</v>
      </c>
      <c r="F232" s="314" t="s">
        <v>137</v>
      </c>
      <c r="G232" s="314" t="s">
        <v>137</v>
      </c>
      <c r="H232" s="314" t="s">
        <v>137</v>
      </c>
      <c r="I232" s="314" t="s">
        <v>137</v>
      </c>
      <c r="J232" s="337" t="s">
        <v>137</v>
      </c>
      <c r="K232" s="314" t="s">
        <v>137</v>
      </c>
      <c r="L232" s="314" t="s">
        <v>137</v>
      </c>
      <c r="M232" s="314" t="s">
        <v>137</v>
      </c>
      <c r="N232" s="314" t="s">
        <v>137</v>
      </c>
      <c r="O232" s="314" t="s">
        <v>137</v>
      </c>
      <c r="P232" s="314" t="s">
        <v>137</v>
      </c>
      <c r="Q232" s="307"/>
    </row>
    <row r="233" spans="1:17" ht="29.25" customHeight="1" x14ac:dyDescent="0.2">
      <c r="A233" s="319">
        <v>14</v>
      </c>
      <c r="B233" s="769"/>
      <c r="C233" s="754" t="s">
        <v>87</v>
      </c>
      <c r="D233" s="755"/>
      <c r="E233" s="314" t="s">
        <v>137</v>
      </c>
      <c r="F233" s="314" t="s">
        <v>137</v>
      </c>
      <c r="G233" s="314" t="s">
        <v>137</v>
      </c>
      <c r="H233" s="314" t="s">
        <v>137</v>
      </c>
      <c r="I233" s="314" t="s">
        <v>137</v>
      </c>
      <c r="J233" s="337" t="s">
        <v>137</v>
      </c>
      <c r="K233" s="314" t="s">
        <v>137</v>
      </c>
      <c r="L233" s="314" t="s">
        <v>137</v>
      </c>
      <c r="M233" s="314" t="s">
        <v>137</v>
      </c>
      <c r="N233" s="314" t="s">
        <v>137</v>
      </c>
      <c r="O233" s="314" t="s">
        <v>137</v>
      </c>
      <c r="P233" s="314" t="s">
        <v>137</v>
      </c>
      <c r="Q233" s="307"/>
    </row>
    <row r="234" spans="1:17" ht="19.5" customHeight="1" x14ac:dyDescent="0.2">
      <c r="A234" s="319">
        <v>15</v>
      </c>
      <c r="B234" s="735" t="s">
        <v>450</v>
      </c>
      <c r="C234" s="735"/>
      <c r="D234" s="735"/>
      <c r="E234" s="314"/>
      <c r="F234" s="314"/>
      <c r="G234" s="314" t="s">
        <v>461</v>
      </c>
      <c r="H234" s="314" t="s">
        <v>461</v>
      </c>
      <c r="I234" s="314" t="s">
        <v>461</v>
      </c>
      <c r="J234" s="337" t="s">
        <v>461</v>
      </c>
      <c r="K234" s="314" t="s">
        <v>461</v>
      </c>
      <c r="L234" s="314" t="s">
        <v>461</v>
      </c>
      <c r="M234" s="314"/>
      <c r="N234" s="314"/>
      <c r="O234" s="314"/>
      <c r="P234" s="314"/>
      <c r="Q234" s="307"/>
    </row>
    <row r="235" spans="1:17" ht="39" customHeight="1" x14ac:dyDescent="0.2">
      <c r="A235" s="319" t="s">
        <v>451</v>
      </c>
      <c r="B235" s="735" t="s">
        <v>449</v>
      </c>
      <c r="C235" s="735"/>
      <c r="D235" s="735"/>
      <c r="E235" s="314"/>
      <c r="F235" s="314"/>
      <c r="G235" s="314" t="s">
        <v>461</v>
      </c>
      <c r="H235" s="314" t="s">
        <v>461</v>
      </c>
      <c r="I235" s="314" t="s">
        <v>461</v>
      </c>
      <c r="J235" s="337" t="s">
        <v>461</v>
      </c>
      <c r="K235" s="314" t="s">
        <v>461</v>
      </c>
      <c r="L235" s="314" t="s">
        <v>461</v>
      </c>
      <c r="M235" s="314"/>
      <c r="N235" s="314"/>
      <c r="O235" s="314"/>
      <c r="P235" s="314"/>
      <c r="Q235" s="307"/>
    </row>
    <row r="236" spans="1:17" ht="19.5" customHeight="1" x14ac:dyDescent="0.2">
      <c r="A236" s="329">
        <v>16</v>
      </c>
      <c r="B236" s="736" t="s">
        <v>88</v>
      </c>
      <c r="C236" s="736"/>
      <c r="D236" s="737"/>
      <c r="E236" s="330">
        <f t="shared" ref="E236:O236" si="6">SUM(E220:E234)</f>
        <v>0</v>
      </c>
      <c r="F236" s="330">
        <f t="shared" si="6"/>
        <v>0</v>
      </c>
      <c r="G236" s="330">
        <f t="shared" si="6"/>
        <v>0</v>
      </c>
      <c r="H236" s="330">
        <f t="shared" si="6"/>
        <v>0</v>
      </c>
      <c r="I236" s="330">
        <f t="shared" si="6"/>
        <v>0</v>
      </c>
      <c r="J236" s="330">
        <f t="shared" si="6"/>
        <v>0</v>
      </c>
      <c r="K236" s="330">
        <f t="shared" si="6"/>
        <v>0</v>
      </c>
      <c r="L236" s="330">
        <f t="shared" si="6"/>
        <v>0</v>
      </c>
      <c r="M236" s="330">
        <f t="shared" si="6"/>
        <v>0</v>
      </c>
      <c r="N236" s="330">
        <f t="shared" si="6"/>
        <v>0</v>
      </c>
      <c r="O236" s="330">
        <f t="shared" si="6"/>
        <v>0</v>
      </c>
      <c r="P236" s="330">
        <f>SUM(P220:P234)</f>
        <v>0</v>
      </c>
      <c r="Q236" s="307"/>
    </row>
    <row r="237" spans="1:17" ht="38.25" customHeight="1" x14ac:dyDescent="0.2">
      <c r="A237" s="732">
        <v>17</v>
      </c>
      <c r="B237" s="733" t="s">
        <v>452</v>
      </c>
      <c r="C237" s="733"/>
      <c r="D237" s="733"/>
      <c r="E237" s="733"/>
      <c r="F237" s="733"/>
      <c r="G237" s="733"/>
      <c r="H237" s="733"/>
      <c r="I237" s="733"/>
      <c r="J237" s="733"/>
      <c r="K237" s="733"/>
      <c r="L237" s="733"/>
      <c r="M237" s="733"/>
      <c r="N237" s="733"/>
      <c r="O237" s="733"/>
      <c r="P237" s="733"/>
      <c r="Q237" s="324"/>
    </row>
    <row r="238" spans="1:17" ht="19.5" customHeight="1" x14ac:dyDescent="0.2">
      <c r="A238" s="732"/>
      <c r="B238" s="734" t="s">
        <v>454</v>
      </c>
      <c r="C238" s="734"/>
      <c r="D238" s="734"/>
      <c r="E238" s="734" t="s">
        <v>456</v>
      </c>
      <c r="F238" s="734"/>
      <c r="G238" s="734" t="s">
        <v>457</v>
      </c>
      <c r="H238" s="734"/>
      <c r="I238" s="734"/>
      <c r="J238" s="734" t="s">
        <v>458</v>
      </c>
      <c r="K238" s="734"/>
      <c r="L238" s="734"/>
      <c r="M238" s="734" t="s">
        <v>459</v>
      </c>
      <c r="N238" s="734"/>
      <c r="O238" s="734" t="s">
        <v>460</v>
      </c>
      <c r="P238" s="734"/>
      <c r="Q238" s="324"/>
    </row>
    <row r="239" spans="1:17" ht="19.5" customHeight="1" x14ac:dyDescent="0.2">
      <c r="A239" s="732"/>
      <c r="B239" s="734" t="s">
        <v>453</v>
      </c>
      <c r="C239" s="734"/>
      <c r="D239" s="734"/>
      <c r="E239" s="734"/>
      <c r="F239" s="734"/>
      <c r="G239" s="734"/>
      <c r="H239" s="734"/>
      <c r="I239" s="734"/>
      <c r="J239" s="734"/>
      <c r="K239" s="734"/>
      <c r="L239" s="734"/>
      <c r="M239" s="734"/>
      <c r="N239" s="734"/>
      <c r="O239" s="734"/>
      <c r="P239" s="734"/>
    </row>
    <row r="240" spans="1:17" ht="19.5" customHeight="1" x14ac:dyDescent="0.2">
      <c r="A240" s="732"/>
      <c r="B240" s="734" t="s">
        <v>455</v>
      </c>
      <c r="C240" s="734"/>
      <c r="D240" s="734"/>
      <c r="E240" s="734"/>
      <c r="F240" s="734"/>
      <c r="G240" s="734"/>
      <c r="H240" s="734"/>
      <c r="I240" s="734"/>
      <c r="J240" s="734"/>
      <c r="K240" s="734"/>
      <c r="L240" s="734"/>
      <c r="M240" s="734"/>
      <c r="N240" s="734"/>
      <c r="O240" s="734"/>
      <c r="P240" s="734"/>
    </row>
    <row r="241" spans="1:17" ht="9.75" customHeight="1" x14ac:dyDescent="0.2"/>
    <row r="242" spans="1:17" x14ac:dyDescent="0.2">
      <c r="B242" s="299"/>
      <c r="C242" s="299"/>
      <c r="D242" s="299"/>
      <c r="E242" s="299"/>
      <c r="F242" s="299"/>
      <c r="G242" s="299"/>
      <c r="H242" s="299"/>
      <c r="I242" s="299"/>
      <c r="J242" s="331"/>
      <c r="K242" s="299"/>
      <c r="L242" s="299"/>
      <c r="M242" s="299"/>
      <c r="N242" s="299"/>
      <c r="O242" s="299"/>
      <c r="P242" s="300" t="s">
        <v>141</v>
      </c>
    </row>
    <row r="243" spans="1:17" x14ac:dyDescent="0.2">
      <c r="B243" s="299"/>
      <c r="C243" s="299"/>
      <c r="D243" s="299"/>
      <c r="E243" s="299"/>
      <c r="F243" s="299"/>
      <c r="G243" s="299"/>
      <c r="H243" s="299"/>
      <c r="I243" s="299"/>
      <c r="J243" s="331"/>
      <c r="K243" s="299"/>
      <c r="L243" s="299"/>
      <c r="M243" s="299"/>
      <c r="N243" s="299"/>
      <c r="O243" s="299"/>
      <c r="P243" s="293" t="s">
        <v>425</v>
      </c>
    </row>
    <row r="244" spans="1:17" x14ac:dyDescent="0.2">
      <c r="A244" s="301"/>
      <c r="B244" s="301"/>
      <c r="C244" s="301"/>
      <c r="D244" s="301"/>
      <c r="E244" s="301"/>
      <c r="F244" s="301"/>
      <c r="G244" s="301"/>
      <c r="H244" s="301"/>
      <c r="I244" s="301"/>
      <c r="J244" s="332"/>
      <c r="K244" s="301"/>
      <c r="L244" s="301"/>
      <c r="M244" s="301"/>
      <c r="N244" s="301"/>
      <c r="O244" s="301"/>
      <c r="P244" s="300" t="s">
        <v>64</v>
      </c>
    </row>
    <row r="245" spans="1:17" ht="34.5" customHeight="1" x14ac:dyDescent="0.25">
      <c r="A245" s="757" t="s">
        <v>463</v>
      </c>
      <c r="B245" s="757"/>
      <c r="C245" s="757"/>
      <c r="D245" s="757"/>
      <c r="E245" s="757"/>
      <c r="F245" s="757"/>
      <c r="G245" s="757"/>
      <c r="H245" s="757"/>
      <c r="I245" s="757"/>
      <c r="J245" s="757"/>
      <c r="K245" s="757"/>
      <c r="L245" s="757"/>
      <c r="M245" s="757"/>
      <c r="N245" s="757"/>
      <c r="O245" s="757"/>
      <c r="P245" s="757"/>
    </row>
    <row r="246" spans="1:17" ht="24" customHeight="1" x14ac:dyDescent="0.2">
      <c r="A246" s="758" t="s">
        <v>462</v>
      </c>
      <c r="B246" s="758"/>
      <c r="C246" s="758"/>
      <c r="D246" s="758"/>
      <c r="E246" s="758"/>
      <c r="F246" s="758"/>
      <c r="G246" s="758"/>
      <c r="H246" s="758"/>
      <c r="I246" s="758"/>
      <c r="J246" s="758"/>
      <c r="K246" s="758"/>
      <c r="L246" s="758"/>
      <c r="M246" s="758"/>
      <c r="N246" s="758"/>
      <c r="O246" s="758"/>
      <c r="P246" s="758"/>
    </row>
    <row r="247" spans="1:17" ht="12" customHeight="1" x14ac:dyDescent="0.2">
      <c r="A247" s="741" t="s">
        <v>11</v>
      </c>
      <c r="B247" s="741"/>
      <c r="C247" s="741"/>
      <c r="D247" s="741"/>
      <c r="E247" s="741"/>
      <c r="F247" s="741"/>
      <c r="G247" s="741"/>
      <c r="H247" s="741"/>
      <c r="I247" s="741"/>
      <c r="J247" s="741"/>
      <c r="K247" s="741"/>
      <c r="L247" s="741"/>
      <c r="M247" s="741"/>
      <c r="N247" s="741"/>
      <c r="O247" s="741"/>
      <c r="P247" s="741"/>
    </row>
    <row r="248" spans="1:17" ht="8.25" customHeight="1" x14ac:dyDescent="0.2">
      <c r="B248" s="306"/>
      <c r="C248" s="306"/>
      <c r="D248" s="306"/>
      <c r="E248" s="306"/>
      <c r="F248" s="306"/>
      <c r="G248" s="306"/>
      <c r="H248" s="306"/>
      <c r="I248" s="306"/>
      <c r="J248" s="334"/>
      <c r="K248" s="306"/>
      <c r="L248" s="306"/>
      <c r="M248" s="306"/>
      <c r="N248" s="306"/>
      <c r="O248" s="306"/>
      <c r="P248" s="306"/>
    </row>
    <row r="249" spans="1:17" ht="14.25" customHeight="1" x14ac:dyDescent="0.25">
      <c r="A249" s="759" t="s">
        <v>560</v>
      </c>
      <c r="B249" s="759"/>
      <c r="C249" s="759"/>
      <c r="D249" s="759"/>
      <c r="E249" s="759"/>
      <c r="F249" s="759"/>
      <c r="G249" s="759"/>
      <c r="H249" s="759"/>
      <c r="I249" s="759"/>
      <c r="J249" s="759"/>
      <c r="K249" s="759"/>
      <c r="L249" s="759"/>
      <c r="M249" s="759"/>
      <c r="N249" s="759"/>
      <c r="O249" s="759"/>
      <c r="P249" s="759"/>
    </row>
    <row r="250" spans="1:17" ht="34.5" customHeight="1" thickBot="1" x14ac:dyDescent="0.25">
      <c r="A250" s="742" t="s">
        <v>66</v>
      </c>
      <c r="B250" s="744" t="s">
        <v>67</v>
      </c>
      <c r="C250" s="744"/>
      <c r="D250" s="744"/>
      <c r="E250" s="745" t="s">
        <v>90</v>
      </c>
      <c r="F250" s="745"/>
      <c r="G250" s="746" t="s">
        <v>68</v>
      </c>
      <c r="H250" s="746"/>
      <c r="I250" s="746"/>
      <c r="J250" s="746"/>
      <c r="K250" s="746"/>
      <c r="L250" s="746"/>
      <c r="M250" s="745" t="s">
        <v>89</v>
      </c>
      <c r="N250" s="745"/>
      <c r="O250" s="745" t="s">
        <v>69</v>
      </c>
      <c r="P250" s="747"/>
      <c r="Q250" s="307"/>
    </row>
    <row r="251" spans="1:17" ht="13.5" thickBot="1" x14ac:dyDescent="0.25">
      <c r="A251" s="742"/>
      <c r="B251" s="744"/>
      <c r="C251" s="744"/>
      <c r="D251" s="744"/>
      <c r="E251" s="748" t="s">
        <v>70</v>
      </c>
      <c r="F251" s="748" t="s">
        <v>448</v>
      </c>
      <c r="G251" s="748" t="s">
        <v>70</v>
      </c>
      <c r="H251" s="748" t="s">
        <v>448</v>
      </c>
      <c r="I251" s="749" t="s">
        <v>71</v>
      </c>
      <c r="J251" s="749"/>
      <c r="K251" s="749"/>
      <c r="L251" s="749"/>
      <c r="M251" s="748" t="s">
        <v>70</v>
      </c>
      <c r="N251" s="750" t="s">
        <v>448</v>
      </c>
      <c r="O251" s="748" t="s">
        <v>70</v>
      </c>
      <c r="P251" s="751" t="s">
        <v>448</v>
      </c>
      <c r="Q251" s="307"/>
    </row>
    <row r="252" spans="1:17" ht="13.5" thickBot="1" x14ac:dyDescent="0.25">
      <c r="A252" s="742"/>
      <c r="B252" s="744"/>
      <c r="C252" s="744"/>
      <c r="D252" s="744"/>
      <c r="E252" s="748"/>
      <c r="F252" s="748"/>
      <c r="G252" s="748"/>
      <c r="H252" s="748"/>
      <c r="I252" s="753" t="s">
        <v>72</v>
      </c>
      <c r="J252" s="751" t="s">
        <v>73</v>
      </c>
      <c r="K252" s="751"/>
      <c r="L252" s="751"/>
      <c r="M252" s="748"/>
      <c r="N252" s="750"/>
      <c r="O252" s="748"/>
      <c r="P252" s="752"/>
      <c r="Q252" s="307"/>
    </row>
    <row r="253" spans="1:17" ht="53.25" customHeight="1" thickBot="1" x14ac:dyDescent="0.25">
      <c r="A253" s="742"/>
      <c r="B253" s="744"/>
      <c r="C253" s="744"/>
      <c r="D253" s="744"/>
      <c r="E253" s="748"/>
      <c r="F253" s="748"/>
      <c r="G253" s="748"/>
      <c r="H253" s="748"/>
      <c r="I253" s="753"/>
      <c r="J253" s="335" t="s">
        <v>385</v>
      </c>
      <c r="K253" s="308" t="s">
        <v>74</v>
      </c>
      <c r="L253" s="309" t="s">
        <v>75</v>
      </c>
      <c r="M253" s="748"/>
      <c r="N253" s="750"/>
      <c r="O253" s="748"/>
      <c r="P253" s="751"/>
      <c r="Q253" s="307"/>
    </row>
    <row r="254" spans="1:17" x14ac:dyDescent="0.2">
      <c r="A254" s="743"/>
      <c r="B254" s="744">
        <v>1</v>
      </c>
      <c r="C254" s="744"/>
      <c r="D254" s="744"/>
      <c r="E254" s="310">
        <v>2</v>
      </c>
      <c r="F254" s="310">
        <v>3</v>
      </c>
      <c r="G254" s="310">
        <v>4</v>
      </c>
      <c r="H254" s="310">
        <v>5</v>
      </c>
      <c r="I254" s="310">
        <v>6</v>
      </c>
      <c r="J254" s="336">
        <v>7</v>
      </c>
      <c r="K254" s="310">
        <v>8</v>
      </c>
      <c r="L254" s="310">
        <v>9</v>
      </c>
      <c r="M254" s="310">
        <v>10</v>
      </c>
      <c r="N254" s="310">
        <v>11</v>
      </c>
      <c r="O254" s="310">
        <v>12</v>
      </c>
      <c r="P254" s="311">
        <v>13</v>
      </c>
      <c r="Q254" s="307"/>
    </row>
    <row r="255" spans="1:17" ht="15.75" customHeight="1" thickBot="1" x14ac:dyDescent="0.25">
      <c r="A255" s="312">
        <v>1</v>
      </c>
      <c r="B255" s="764" t="s">
        <v>76</v>
      </c>
      <c r="C255" s="766" t="s">
        <v>77</v>
      </c>
      <c r="D255" s="313" t="s">
        <v>78</v>
      </c>
      <c r="E255" s="314" t="s">
        <v>137</v>
      </c>
      <c r="F255" s="314" t="s">
        <v>137</v>
      </c>
      <c r="G255" s="314" t="s">
        <v>137</v>
      </c>
      <c r="H255" s="314" t="s">
        <v>137</v>
      </c>
      <c r="I255" s="314" t="s">
        <v>137</v>
      </c>
      <c r="J255" s="337" t="s">
        <v>137</v>
      </c>
      <c r="K255" s="314" t="s">
        <v>137</v>
      </c>
      <c r="L255" s="314" t="s">
        <v>137</v>
      </c>
      <c r="M255" s="314" t="s">
        <v>137</v>
      </c>
      <c r="N255" s="314" t="s">
        <v>137</v>
      </c>
      <c r="O255" s="314" t="s">
        <v>137</v>
      </c>
      <c r="P255" s="314" t="s">
        <v>137</v>
      </c>
      <c r="Q255" s="307"/>
    </row>
    <row r="256" spans="1:17" ht="15.75" customHeight="1" thickBot="1" x14ac:dyDescent="0.25">
      <c r="A256" s="315">
        <v>2</v>
      </c>
      <c r="B256" s="765"/>
      <c r="C256" s="767"/>
      <c r="D256" s="316" t="s">
        <v>79</v>
      </c>
      <c r="E256" s="314" t="s">
        <v>137</v>
      </c>
      <c r="F256" s="314" t="s">
        <v>137</v>
      </c>
      <c r="G256" s="314" t="s">
        <v>137</v>
      </c>
      <c r="H256" s="314" t="s">
        <v>137</v>
      </c>
      <c r="I256" s="314" t="s">
        <v>137</v>
      </c>
      <c r="J256" s="337" t="s">
        <v>137</v>
      </c>
      <c r="K256" s="314" t="s">
        <v>137</v>
      </c>
      <c r="L256" s="314" t="s">
        <v>137</v>
      </c>
      <c r="M256" s="314" t="s">
        <v>137</v>
      </c>
      <c r="N256" s="314" t="s">
        <v>137</v>
      </c>
      <c r="O256" s="314" t="s">
        <v>137</v>
      </c>
      <c r="P256" s="314" t="s">
        <v>137</v>
      </c>
      <c r="Q256" s="307"/>
    </row>
    <row r="257" spans="1:17" ht="15.75" customHeight="1" thickBot="1" x14ac:dyDescent="0.25">
      <c r="A257" s="315">
        <v>3</v>
      </c>
      <c r="B257" s="765"/>
      <c r="C257" s="768" t="s">
        <v>80</v>
      </c>
      <c r="D257" s="317" t="s">
        <v>78</v>
      </c>
      <c r="E257" s="314" t="s">
        <v>137</v>
      </c>
      <c r="F257" s="314" t="s">
        <v>137</v>
      </c>
      <c r="G257" s="314" t="s">
        <v>137</v>
      </c>
      <c r="H257" s="314" t="s">
        <v>137</v>
      </c>
      <c r="I257" s="314" t="s">
        <v>137</v>
      </c>
      <c r="J257" s="337" t="s">
        <v>137</v>
      </c>
      <c r="K257" s="314" t="s">
        <v>137</v>
      </c>
      <c r="L257" s="314" t="s">
        <v>137</v>
      </c>
      <c r="M257" s="314" t="s">
        <v>137</v>
      </c>
      <c r="N257" s="314" t="s">
        <v>137</v>
      </c>
      <c r="O257" s="314" t="s">
        <v>137</v>
      </c>
      <c r="P257" s="314" t="s">
        <v>137</v>
      </c>
      <c r="Q257" s="307"/>
    </row>
    <row r="258" spans="1:17" ht="15.75" customHeight="1" x14ac:dyDescent="0.2">
      <c r="A258" s="315">
        <v>4</v>
      </c>
      <c r="B258" s="765"/>
      <c r="C258" s="768"/>
      <c r="D258" s="317" t="s">
        <v>79</v>
      </c>
      <c r="E258" s="314" t="s">
        <v>137</v>
      </c>
      <c r="F258" s="314" t="s">
        <v>137</v>
      </c>
      <c r="G258" s="314" t="s">
        <v>137</v>
      </c>
      <c r="H258" s="314" t="s">
        <v>137</v>
      </c>
      <c r="I258" s="314" t="s">
        <v>137</v>
      </c>
      <c r="J258" s="337" t="s">
        <v>137</v>
      </c>
      <c r="K258" s="314" t="s">
        <v>137</v>
      </c>
      <c r="L258" s="314" t="s">
        <v>137</v>
      </c>
      <c r="M258" s="314" t="s">
        <v>137</v>
      </c>
      <c r="N258" s="314" t="s">
        <v>137</v>
      </c>
      <c r="O258" s="314" t="s">
        <v>137</v>
      </c>
      <c r="P258" s="314" t="s">
        <v>137</v>
      </c>
      <c r="Q258" s="307"/>
    </row>
    <row r="259" spans="1:17" ht="15.75" customHeight="1" x14ac:dyDescent="0.2">
      <c r="A259" s="315">
        <v>5</v>
      </c>
      <c r="B259" s="769" t="s">
        <v>81</v>
      </c>
      <c r="C259" s="326" t="s">
        <v>77</v>
      </c>
      <c r="D259" s="318" t="s">
        <v>79</v>
      </c>
      <c r="E259" s="314" t="s">
        <v>137</v>
      </c>
      <c r="F259" s="314" t="s">
        <v>137</v>
      </c>
      <c r="G259" s="314" t="s">
        <v>137</v>
      </c>
      <c r="H259" s="314" t="s">
        <v>137</v>
      </c>
      <c r="I259" s="314" t="s">
        <v>137</v>
      </c>
      <c r="J259" s="337" t="s">
        <v>137</v>
      </c>
      <c r="K259" s="314" t="s">
        <v>137</v>
      </c>
      <c r="L259" s="314" t="s">
        <v>137</v>
      </c>
      <c r="M259" s="314" t="s">
        <v>137</v>
      </c>
      <c r="N259" s="314" t="s">
        <v>137</v>
      </c>
      <c r="O259" s="314" t="s">
        <v>137</v>
      </c>
      <c r="P259" s="314" t="s">
        <v>137</v>
      </c>
      <c r="Q259" s="307"/>
    </row>
    <row r="260" spans="1:17" ht="15.75" customHeight="1" x14ac:dyDescent="0.2">
      <c r="A260" s="315">
        <v>6</v>
      </c>
      <c r="B260" s="769"/>
      <c r="C260" s="326" t="s">
        <v>80</v>
      </c>
      <c r="D260" s="318" t="s">
        <v>79</v>
      </c>
      <c r="E260" s="314">
        <v>1</v>
      </c>
      <c r="F260" s="314">
        <v>3.1</v>
      </c>
      <c r="G260" s="314" t="s">
        <v>137</v>
      </c>
      <c r="H260" s="314" t="s">
        <v>137</v>
      </c>
      <c r="I260" s="314" t="s">
        <v>137</v>
      </c>
      <c r="J260" s="337" t="s">
        <v>137</v>
      </c>
      <c r="K260" s="314" t="s">
        <v>137</v>
      </c>
      <c r="L260" s="314" t="s">
        <v>137</v>
      </c>
      <c r="M260" s="314" t="s">
        <v>137</v>
      </c>
      <c r="N260" s="314" t="s">
        <v>137</v>
      </c>
      <c r="O260" s="314" t="s">
        <v>137</v>
      </c>
      <c r="P260" s="314" t="s">
        <v>137</v>
      </c>
      <c r="Q260" s="307"/>
    </row>
    <row r="261" spans="1:17" ht="15.75" customHeight="1" x14ac:dyDescent="0.2">
      <c r="A261" s="319">
        <v>7</v>
      </c>
      <c r="B261" s="770" t="s">
        <v>82</v>
      </c>
      <c r="C261" s="327" t="s">
        <v>77</v>
      </c>
      <c r="D261" s="318" t="s">
        <v>79</v>
      </c>
      <c r="E261" s="314" t="s">
        <v>137</v>
      </c>
      <c r="F261" s="314" t="s">
        <v>137</v>
      </c>
      <c r="G261" s="314" t="s">
        <v>137</v>
      </c>
      <c r="H261" s="314" t="s">
        <v>137</v>
      </c>
      <c r="I261" s="314" t="s">
        <v>137</v>
      </c>
      <c r="J261" s="337" t="s">
        <v>137</v>
      </c>
      <c r="K261" s="314" t="s">
        <v>137</v>
      </c>
      <c r="L261" s="314" t="s">
        <v>137</v>
      </c>
      <c r="M261" s="314" t="s">
        <v>137</v>
      </c>
      <c r="N261" s="314" t="s">
        <v>137</v>
      </c>
      <c r="O261" s="314" t="s">
        <v>137</v>
      </c>
      <c r="P261" s="314" t="s">
        <v>137</v>
      </c>
      <c r="Q261" s="307"/>
    </row>
    <row r="262" spans="1:17" ht="15.75" customHeight="1" x14ac:dyDescent="0.2">
      <c r="A262" s="319">
        <v>8</v>
      </c>
      <c r="B262" s="770"/>
      <c r="C262" s="327" t="s">
        <v>80</v>
      </c>
      <c r="D262" s="318" t="s">
        <v>79</v>
      </c>
      <c r="E262" s="314" t="s">
        <v>137</v>
      </c>
      <c r="F262" s="314" t="s">
        <v>137</v>
      </c>
      <c r="G262" s="314" t="s">
        <v>137</v>
      </c>
      <c r="H262" s="314" t="s">
        <v>137</v>
      </c>
      <c r="I262" s="314" t="s">
        <v>137</v>
      </c>
      <c r="J262" s="337" t="s">
        <v>137</v>
      </c>
      <c r="K262" s="314" t="s">
        <v>137</v>
      </c>
      <c r="L262" s="314" t="s">
        <v>137</v>
      </c>
      <c r="M262" s="314" t="s">
        <v>137</v>
      </c>
      <c r="N262" s="314" t="s">
        <v>137</v>
      </c>
      <c r="O262" s="314" t="s">
        <v>137</v>
      </c>
      <c r="P262" s="314" t="s">
        <v>137</v>
      </c>
      <c r="Q262" s="307"/>
    </row>
    <row r="263" spans="1:17" ht="29.25" customHeight="1" x14ac:dyDescent="0.2">
      <c r="A263" s="320">
        <v>9</v>
      </c>
      <c r="B263" s="770" t="s">
        <v>140</v>
      </c>
      <c r="C263" s="760" t="s">
        <v>445</v>
      </c>
      <c r="D263" s="761"/>
      <c r="E263" s="314" t="s">
        <v>137</v>
      </c>
      <c r="F263" s="314" t="s">
        <v>137</v>
      </c>
      <c r="G263" s="314" t="s">
        <v>137</v>
      </c>
      <c r="H263" s="314" t="s">
        <v>137</v>
      </c>
      <c r="I263" s="314" t="s">
        <v>137</v>
      </c>
      <c r="J263" s="337" t="s">
        <v>137</v>
      </c>
      <c r="K263" s="314" t="s">
        <v>137</v>
      </c>
      <c r="L263" s="314" t="s">
        <v>137</v>
      </c>
      <c r="M263" s="314" t="s">
        <v>137</v>
      </c>
      <c r="N263" s="314" t="s">
        <v>137</v>
      </c>
      <c r="O263" s="314" t="s">
        <v>137</v>
      </c>
      <c r="P263" s="314" t="s">
        <v>137</v>
      </c>
      <c r="Q263" s="307"/>
    </row>
    <row r="264" spans="1:17" ht="15.75" customHeight="1" x14ac:dyDescent="0.2">
      <c r="A264" s="319">
        <v>10</v>
      </c>
      <c r="B264" s="770"/>
      <c r="C264" s="762" t="s">
        <v>83</v>
      </c>
      <c r="D264" s="763"/>
      <c r="E264" s="314" t="s">
        <v>137</v>
      </c>
      <c r="F264" s="314" t="s">
        <v>137</v>
      </c>
      <c r="G264" s="314" t="s">
        <v>137</v>
      </c>
      <c r="H264" s="314" t="s">
        <v>137</v>
      </c>
      <c r="I264" s="314" t="s">
        <v>137</v>
      </c>
      <c r="J264" s="337" t="s">
        <v>137</v>
      </c>
      <c r="K264" s="314" t="s">
        <v>137</v>
      </c>
      <c r="L264" s="314" t="s">
        <v>137</v>
      </c>
      <c r="M264" s="314" t="s">
        <v>137</v>
      </c>
      <c r="N264" s="314" t="s">
        <v>137</v>
      </c>
      <c r="O264" s="314" t="s">
        <v>137</v>
      </c>
      <c r="P264" s="314" t="s">
        <v>137</v>
      </c>
      <c r="Q264" s="307"/>
    </row>
    <row r="265" spans="1:17" ht="33.75" customHeight="1" x14ac:dyDescent="0.2">
      <c r="A265" s="319">
        <v>11</v>
      </c>
      <c r="B265" s="770"/>
      <c r="C265" s="762" t="s">
        <v>84</v>
      </c>
      <c r="D265" s="763"/>
      <c r="E265" s="314" t="s">
        <v>137</v>
      </c>
      <c r="F265" s="314" t="s">
        <v>137</v>
      </c>
      <c r="G265" s="314" t="s">
        <v>137</v>
      </c>
      <c r="H265" s="314" t="s">
        <v>137</v>
      </c>
      <c r="I265" s="314" t="s">
        <v>137</v>
      </c>
      <c r="J265" s="337" t="s">
        <v>137</v>
      </c>
      <c r="K265" s="314" t="s">
        <v>137</v>
      </c>
      <c r="L265" s="314" t="s">
        <v>137</v>
      </c>
      <c r="M265" s="314" t="s">
        <v>137</v>
      </c>
      <c r="N265" s="314" t="s">
        <v>137</v>
      </c>
      <c r="O265" s="314" t="s">
        <v>137</v>
      </c>
      <c r="P265" s="314" t="s">
        <v>137</v>
      </c>
      <c r="Q265" s="307"/>
    </row>
    <row r="266" spans="1:17" ht="15.75" customHeight="1" x14ac:dyDescent="0.2">
      <c r="A266" s="319">
        <v>12</v>
      </c>
      <c r="B266" s="770"/>
      <c r="C266" s="762" t="s">
        <v>85</v>
      </c>
      <c r="D266" s="763"/>
      <c r="E266" s="314" t="s">
        <v>137</v>
      </c>
      <c r="F266" s="314" t="s">
        <v>137</v>
      </c>
      <c r="G266" s="314" t="s">
        <v>137</v>
      </c>
      <c r="H266" s="314" t="s">
        <v>137</v>
      </c>
      <c r="I266" s="314" t="s">
        <v>137</v>
      </c>
      <c r="J266" s="337" t="s">
        <v>137</v>
      </c>
      <c r="K266" s="314" t="s">
        <v>137</v>
      </c>
      <c r="L266" s="314" t="s">
        <v>137</v>
      </c>
      <c r="M266" s="314" t="s">
        <v>137</v>
      </c>
      <c r="N266" s="314" t="s">
        <v>137</v>
      </c>
      <c r="O266" s="314" t="s">
        <v>137</v>
      </c>
      <c r="P266" s="314" t="s">
        <v>137</v>
      </c>
      <c r="Q266" s="307"/>
    </row>
    <row r="267" spans="1:17" ht="31.5" customHeight="1" x14ac:dyDescent="0.2">
      <c r="A267" s="319">
        <v>13</v>
      </c>
      <c r="B267" s="770"/>
      <c r="C267" s="762" t="s">
        <v>86</v>
      </c>
      <c r="D267" s="763"/>
      <c r="E267" s="314" t="s">
        <v>137</v>
      </c>
      <c r="F267" s="314" t="s">
        <v>137</v>
      </c>
      <c r="G267" s="314" t="s">
        <v>137</v>
      </c>
      <c r="H267" s="314" t="s">
        <v>137</v>
      </c>
      <c r="I267" s="314" t="s">
        <v>137</v>
      </c>
      <c r="J267" s="337" t="s">
        <v>137</v>
      </c>
      <c r="K267" s="314" t="s">
        <v>137</v>
      </c>
      <c r="L267" s="314" t="s">
        <v>137</v>
      </c>
      <c r="M267" s="314" t="s">
        <v>137</v>
      </c>
      <c r="N267" s="314" t="s">
        <v>137</v>
      </c>
      <c r="O267" s="314" t="s">
        <v>137</v>
      </c>
      <c r="P267" s="314" t="s">
        <v>137</v>
      </c>
      <c r="Q267" s="307"/>
    </row>
    <row r="268" spans="1:17" ht="29.25" customHeight="1" x14ac:dyDescent="0.2">
      <c r="A268" s="319">
        <v>14</v>
      </c>
      <c r="B268" s="769"/>
      <c r="C268" s="754" t="s">
        <v>87</v>
      </c>
      <c r="D268" s="755"/>
      <c r="E268" s="314" t="s">
        <v>137</v>
      </c>
      <c r="F268" s="314" t="s">
        <v>137</v>
      </c>
      <c r="G268" s="314" t="s">
        <v>137</v>
      </c>
      <c r="H268" s="314" t="s">
        <v>137</v>
      </c>
      <c r="I268" s="314" t="s">
        <v>137</v>
      </c>
      <c r="J268" s="337" t="s">
        <v>137</v>
      </c>
      <c r="K268" s="314" t="s">
        <v>137</v>
      </c>
      <c r="L268" s="314" t="s">
        <v>137</v>
      </c>
      <c r="M268" s="314" t="s">
        <v>137</v>
      </c>
      <c r="N268" s="314" t="s">
        <v>137</v>
      </c>
      <c r="O268" s="314" t="s">
        <v>137</v>
      </c>
      <c r="P268" s="314" t="s">
        <v>137</v>
      </c>
      <c r="Q268" s="307"/>
    </row>
    <row r="269" spans="1:17" ht="15.75" customHeight="1" x14ac:dyDescent="0.2">
      <c r="A269" s="319">
        <v>15</v>
      </c>
      <c r="B269" s="735" t="s">
        <v>450</v>
      </c>
      <c r="C269" s="735"/>
      <c r="D269" s="735"/>
      <c r="E269" s="314" t="s">
        <v>137</v>
      </c>
      <c r="F269" s="314" t="s">
        <v>137</v>
      </c>
      <c r="G269" s="314" t="s">
        <v>461</v>
      </c>
      <c r="H269" s="314" t="s">
        <v>461</v>
      </c>
      <c r="I269" s="314" t="s">
        <v>461</v>
      </c>
      <c r="J269" s="337" t="s">
        <v>461</v>
      </c>
      <c r="K269" s="314" t="s">
        <v>461</v>
      </c>
      <c r="L269" s="314" t="s">
        <v>461</v>
      </c>
      <c r="M269" s="314" t="s">
        <v>137</v>
      </c>
      <c r="N269" s="314" t="s">
        <v>137</v>
      </c>
      <c r="O269" s="314" t="s">
        <v>137</v>
      </c>
      <c r="P269" s="314" t="s">
        <v>137</v>
      </c>
      <c r="Q269" s="307"/>
    </row>
    <row r="270" spans="1:17" ht="56.25" customHeight="1" x14ac:dyDescent="0.2">
      <c r="A270" s="319" t="s">
        <v>451</v>
      </c>
      <c r="B270" s="735" t="s">
        <v>449</v>
      </c>
      <c r="C270" s="735"/>
      <c r="D270" s="735"/>
      <c r="E270" s="314" t="s">
        <v>137</v>
      </c>
      <c r="F270" s="314" t="s">
        <v>137</v>
      </c>
      <c r="G270" s="314" t="s">
        <v>461</v>
      </c>
      <c r="H270" s="314" t="s">
        <v>461</v>
      </c>
      <c r="I270" s="314" t="s">
        <v>461</v>
      </c>
      <c r="J270" s="337" t="s">
        <v>461</v>
      </c>
      <c r="K270" s="314" t="s">
        <v>461</v>
      </c>
      <c r="L270" s="314" t="s">
        <v>461</v>
      </c>
      <c r="M270" s="314" t="s">
        <v>137</v>
      </c>
      <c r="N270" s="314" t="s">
        <v>137</v>
      </c>
      <c r="O270" s="314" t="s">
        <v>137</v>
      </c>
      <c r="P270" s="314" t="s">
        <v>137</v>
      </c>
      <c r="Q270" s="307"/>
    </row>
    <row r="271" spans="1:17" ht="15.75" customHeight="1" x14ac:dyDescent="0.2">
      <c r="A271" s="329">
        <v>16</v>
      </c>
      <c r="B271" s="736" t="s">
        <v>88</v>
      </c>
      <c r="C271" s="736"/>
      <c r="D271" s="737"/>
      <c r="E271" s="330">
        <f t="shared" ref="E271:O271" si="7">SUM(E255:E269)</f>
        <v>1</v>
      </c>
      <c r="F271" s="330">
        <f t="shared" si="7"/>
        <v>3.1</v>
      </c>
      <c r="G271" s="330">
        <f t="shared" si="7"/>
        <v>0</v>
      </c>
      <c r="H271" s="330">
        <f t="shared" si="7"/>
        <v>0</v>
      </c>
      <c r="I271" s="330">
        <f t="shared" si="7"/>
        <v>0</v>
      </c>
      <c r="J271" s="330">
        <f t="shared" si="7"/>
        <v>0</v>
      </c>
      <c r="K271" s="330">
        <f t="shared" si="7"/>
        <v>0</v>
      </c>
      <c r="L271" s="330">
        <f t="shared" si="7"/>
        <v>0</v>
      </c>
      <c r="M271" s="330">
        <f t="shared" si="7"/>
        <v>0</v>
      </c>
      <c r="N271" s="330">
        <f t="shared" si="7"/>
        <v>0</v>
      </c>
      <c r="O271" s="330">
        <f t="shared" si="7"/>
        <v>0</v>
      </c>
      <c r="P271" s="330">
        <f>SUM(P255:P269)</f>
        <v>0</v>
      </c>
      <c r="Q271" s="307"/>
    </row>
    <row r="272" spans="1:17" ht="38.25" customHeight="1" x14ac:dyDescent="0.2">
      <c r="A272" s="732">
        <v>17</v>
      </c>
      <c r="B272" s="733" t="s">
        <v>452</v>
      </c>
      <c r="C272" s="733"/>
      <c r="D272" s="733"/>
      <c r="E272" s="733"/>
      <c r="F272" s="733"/>
      <c r="G272" s="733"/>
      <c r="H272" s="733"/>
      <c r="I272" s="733"/>
      <c r="J272" s="733"/>
      <c r="K272" s="733"/>
      <c r="L272" s="733"/>
      <c r="M272" s="733"/>
      <c r="N272" s="733"/>
      <c r="O272" s="733"/>
      <c r="P272" s="733"/>
      <c r="Q272" s="324"/>
    </row>
    <row r="273" spans="1:17" ht="15.75" customHeight="1" x14ac:dyDescent="0.2">
      <c r="A273" s="732"/>
      <c r="B273" s="734" t="s">
        <v>454</v>
      </c>
      <c r="C273" s="734"/>
      <c r="D273" s="734"/>
      <c r="E273" s="734" t="s">
        <v>456</v>
      </c>
      <c r="F273" s="734"/>
      <c r="G273" s="734" t="s">
        <v>457</v>
      </c>
      <c r="H273" s="734"/>
      <c r="I273" s="734"/>
      <c r="J273" s="734" t="s">
        <v>458</v>
      </c>
      <c r="K273" s="734"/>
      <c r="L273" s="734"/>
      <c r="M273" s="734" t="s">
        <v>459</v>
      </c>
      <c r="N273" s="734"/>
      <c r="O273" s="734" t="s">
        <v>460</v>
      </c>
      <c r="P273" s="734"/>
      <c r="Q273" s="324"/>
    </row>
    <row r="274" spans="1:17" ht="15.75" customHeight="1" x14ac:dyDescent="0.2">
      <c r="A274" s="732"/>
      <c r="B274" s="734" t="s">
        <v>453</v>
      </c>
      <c r="C274" s="734"/>
      <c r="D274" s="734"/>
      <c r="E274" s="734"/>
      <c r="F274" s="734"/>
      <c r="G274" s="734"/>
      <c r="H274" s="734"/>
      <c r="I274" s="734"/>
      <c r="J274" s="734"/>
      <c r="K274" s="734"/>
      <c r="L274" s="734"/>
      <c r="M274" s="734"/>
      <c r="N274" s="734"/>
      <c r="O274" s="734"/>
      <c r="P274" s="734"/>
    </row>
    <row r="275" spans="1:17" ht="16.5" customHeight="1" x14ac:dyDescent="0.2">
      <c r="A275" s="732"/>
      <c r="B275" s="734" t="s">
        <v>455</v>
      </c>
      <c r="C275" s="734"/>
      <c r="D275" s="734"/>
      <c r="E275" s="734"/>
      <c r="F275" s="734"/>
      <c r="G275" s="734"/>
      <c r="H275" s="734"/>
      <c r="I275" s="734"/>
      <c r="J275" s="734"/>
      <c r="K275" s="734"/>
      <c r="L275" s="734"/>
      <c r="M275" s="734"/>
      <c r="N275" s="734"/>
      <c r="O275" s="734"/>
      <c r="P275" s="734"/>
    </row>
    <row r="277" spans="1:17" x14ac:dyDescent="0.2">
      <c r="B277" s="299"/>
      <c r="C277" s="299"/>
      <c r="D277" s="299"/>
      <c r="E277" s="299"/>
      <c r="F277" s="299"/>
      <c r="G277" s="299"/>
      <c r="H277" s="299"/>
      <c r="I277" s="299"/>
      <c r="J277" s="331"/>
      <c r="K277" s="299"/>
      <c r="L277" s="299"/>
      <c r="M277" s="299"/>
      <c r="N277" s="299"/>
      <c r="O277" s="299"/>
      <c r="P277" s="300" t="s">
        <v>464</v>
      </c>
    </row>
    <row r="278" spans="1:17" x14ac:dyDescent="0.2">
      <c r="B278" s="299"/>
      <c r="C278" s="299"/>
      <c r="D278" s="299"/>
      <c r="E278" s="299"/>
      <c r="F278" s="299"/>
      <c r="G278" s="299"/>
      <c r="H278" s="299"/>
      <c r="I278" s="299"/>
      <c r="J278" s="331"/>
      <c r="K278" s="299"/>
      <c r="L278" s="299"/>
      <c r="M278" s="299"/>
      <c r="N278" s="299"/>
      <c r="O278" s="299"/>
      <c r="P278" s="293" t="s">
        <v>425</v>
      </c>
    </row>
    <row r="279" spans="1:17" x14ac:dyDescent="0.2">
      <c r="A279" s="301"/>
      <c r="B279" s="301"/>
      <c r="C279" s="301"/>
      <c r="D279" s="301"/>
      <c r="E279" s="301"/>
      <c r="F279" s="301"/>
      <c r="G279" s="301"/>
      <c r="H279" s="301"/>
      <c r="I279" s="301"/>
      <c r="J279" s="332"/>
      <c r="K279" s="301"/>
      <c r="L279" s="301"/>
      <c r="M279" s="301"/>
      <c r="N279" s="301"/>
      <c r="O279" s="301"/>
      <c r="P279" s="300" t="s">
        <v>64</v>
      </c>
    </row>
    <row r="280" spans="1:17" ht="36.75" customHeight="1" x14ac:dyDescent="0.25">
      <c r="A280" s="757" t="s">
        <v>463</v>
      </c>
      <c r="B280" s="757"/>
      <c r="C280" s="757"/>
      <c r="D280" s="757"/>
      <c r="E280" s="757"/>
      <c r="F280" s="757"/>
      <c r="G280" s="757"/>
      <c r="H280" s="757"/>
      <c r="I280" s="757"/>
      <c r="J280" s="757"/>
      <c r="K280" s="757"/>
      <c r="L280" s="757"/>
      <c r="M280" s="757"/>
      <c r="N280" s="757"/>
      <c r="O280" s="757"/>
      <c r="P280" s="757"/>
    </row>
    <row r="281" spans="1:17" ht="24.75" customHeight="1" x14ac:dyDescent="0.2">
      <c r="A281" s="758" t="s">
        <v>462</v>
      </c>
      <c r="B281" s="758"/>
      <c r="C281" s="758"/>
      <c r="D281" s="758"/>
      <c r="E281" s="758"/>
      <c r="F281" s="758"/>
      <c r="G281" s="758"/>
      <c r="H281" s="758"/>
      <c r="I281" s="758"/>
      <c r="J281" s="758"/>
      <c r="K281" s="758"/>
      <c r="L281" s="758"/>
      <c r="M281" s="758"/>
      <c r="N281" s="758"/>
      <c r="O281" s="758"/>
      <c r="P281" s="758"/>
    </row>
    <row r="282" spans="1:17" ht="12" customHeight="1" x14ac:dyDescent="0.2">
      <c r="A282" s="741" t="s">
        <v>11</v>
      </c>
      <c r="B282" s="741"/>
      <c r="C282" s="741"/>
      <c r="D282" s="741"/>
      <c r="E282" s="741"/>
      <c r="F282" s="741"/>
      <c r="G282" s="741"/>
      <c r="H282" s="741"/>
      <c r="I282" s="741"/>
      <c r="J282" s="741"/>
      <c r="K282" s="741"/>
      <c r="L282" s="741"/>
      <c r="M282" s="741"/>
      <c r="N282" s="741"/>
      <c r="O282" s="741"/>
      <c r="P282" s="741"/>
    </row>
    <row r="283" spans="1:17" ht="14.25" customHeight="1" x14ac:dyDescent="0.25">
      <c r="A283" s="759" t="s">
        <v>561</v>
      </c>
      <c r="B283" s="759"/>
      <c r="C283" s="759"/>
      <c r="D283" s="759"/>
      <c r="E283" s="759"/>
      <c r="F283" s="759"/>
      <c r="G283" s="759"/>
      <c r="H283" s="759"/>
      <c r="I283" s="759"/>
      <c r="J283" s="759"/>
      <c r="K283" s="759"/>
      <c r="L283" s="759"/>
      <c r="M283" s="759"/>
      <c r="N283" s="759"/>
      <c r="O283" s="759"/>
      <c r="P283" s="759"/>
    </row>
    <row r="284" spans="1:17" ht="34.5" customHeight="1" thickBot="1" x14ac:dyDescent="0.25">
      <c r="A284" s="742" t="s">
        <v>66</v>
      </c>
      <c r="B284" s="744" t="s">
        <v>67</v>
      </c>
      <c r="C284" s="744"/>
      <c r="D284" s="744"/>
      <c r="E284" s="745" t="s">
        <v>90</v>
      </c>
      <c r="F284" s="745"/>
      <c r="G284" s="746" t="s">
        <v>68</v>
      </c>
      <c r="H284" s="746"/>
      <c r="I284" s="746"/>
      <c r="J284" s="746"/>
      <c r="K284" s="746"/>
      <c r="L284" s="746"/>
      <c r="M284" s="745" t="s">
        <v>89</v>
      </c>
      <c r="N284" s="745"/>
      <c r="O284" s="745" t="s">
        <v>69</v>
      </c>
      <c r="P284" s="747"/>
      <c r="Q284" s="307"/>
    </row>
    <row r="285" spans="1:17" ht="13.5" thickBot="1" x14ac:dyDescent="0.25">
      <c r="A285" s="742"/>
      <c r="B285" s="744"/>
      <c r="C285" s="744"/>
      <c r="D285" s="744"/>
      <c r="E285" s="748" t="s">
        <v>70</v>
      </c>
      <c r="F285" s="748" t="s">
        <v>448</v>
      </c>
      <c r="G285" s="748" t="s">
        <v>70</v>
      </c>
      <c r="H285" s="748" t="s">
        <v>448</v>
      </c>
      <c r="I285" s="749" t="s">
        <v>71</v>
      </c>
      <c r="J285" s="749"/>
      <c r="K285" s="749"/>
      <c r="L285" s="749"/>
      <c r="M285" s="748" t="s">
        <v>70</v>
      </c>
      <c r="N285" s="750" t="s">
        <v>448</v>
      </c>
      <c r="O285" s="748" t="s">
        <v>70</v>
      </c>
      <c r="P285" s="751" t="s">
        <v>448</v>
      </c>
      <c r="Q285" s="307"/>
    </row>
    <row r="286" spans="1:17" ht="13.5" thickBot="1" x14ac:dyDescent="0.25">
      <c r="A286" s="742"/>
      <c r="B286" s="744"/>
      <c r="C286" s="744"/>
      <c r="D286" s="744"/>
      <c r="E286" s="748"/>
      <c r="F286" s="748"/>
      <c r="G286" s="748"/>
      <c r="H286" s="748"/>
      <c r="I286" s="753" t="s">
        <v>72</v>
      </c>
      <c r="J286" s="751" t="s">
        <v>73</v>
      </c>
      <c r="K286" s="751"/>
      <c r="L286" s="751"/>
      <c r="M286" s="748"/>
      <c r="N286" s="750"/>
      <c r="O286" s="748"/>
      <c r="P286" s="752"/>
      <c r="Q286" s="307"/>
    </row>
    <row r="287" spans="1:17" ht="53.25" customHeight="1" thickBot="1" x14ac:dyDescent="0.25">
      <c r="A287" s="742"/>
      <c r="B287" s="744"/>
      <c r="C287" s="744"/>
      <c r="D287" s="744"/>
      <c r="E287" s="748"/>
      <c r="F287" s="748"/>
      <c r="G287" s="748"/>
      <c r="H287" s="748"/>
      <c r="I287" s="753"/>
      <c r="J287" s="335" t="s">
        <v>385</v>
      </c>
      <c r="K287" s="308" t="s">
        <v>74</v>
      </c>
      <c r="L287" s="309" t="s">
        <v>75</v>
      </c>
      <c r="M287" s="748"/>
      <c r="N287" s="750"/>
      <c r="O287" s="748"/>
      <c r="P287" s="751"/>
      <c r="Q287" s="307"/>
    </row>
    <row r="288" spans="1:17" x14ac:dyDescent="0.2">
      <c r="A288" s="743"/>
      <c r="B288" s="744">
        <v>1</v>
      </c>
      <c r="C288" s="744"/>
      <c r="D288" s="744"/>
      <c r="E288" s="310">
        <v>2</v>
      </c>
      <c r="F288" s="310">
        <v>3</v>
      </c>
      <c r="G288" s="310">
        <v>4</v>
      </c>
      <c r="H288" s="310">
        <v>5</v>
      </c>
      <c r="I288" s="310">
        <v>6</v>
      </c>
      <c r="J288" s="336">
        <v>7</v>
      </c>
      <c r="K288" s="310">
        <v>8</v>
      </c>
      <c r="L288" s="310">
        <v>9</v>
      </c>
      <c r="M288" s="310">
        <v>10</v>
      </c>
      <c r="N288" s="310">
        <v>11</v>
      </c>
      <c r="O288" s="310">
        <v>12</v>
      </c>
      <c r="P288" s="311">
        <v>13</v>
      </c>
      <c r="Q288" s="307"/>
    </row>
    <row r="289" spans="1:17" ht="18.75" customHeight="1" thickBot="1" x14ac:dyDescent="0.25">
      <c r="A289" s="312">
        <v>1</v>
      </c>
      <c r="B289" s="764" t="s">
        <v>76</v>
      </c>
      <c r="C289" s="766" t="s">
        <v>77</v>
      </c>
      <c r="D289" s="313" t="s">
        <v>78</v>
      </c>
      <c r="E289" s="314" t="s">
        <v>137</v>
      </c>
      <c r="F289" s="314" t="s">
        <v>137</v>
      </c>
      <c r="G289" s="314" t="s">
        <v>137</v>
      </c>
      <c r="H289" s="314" t="s">
        <v>137</v>
      </c>
      <c r="I289" s="314" t="s">
        <v>137</v>
      </c>
      <c r="J289" s="337" t="s">
        <v>137</v>
      </c>
      <c r="K289" s="314" t="s">
        <v>137</v>
      </c>
      <c r="L289" s="314" t="s">
        <v>137</v>
      </c>
      <c r="M289" s="314" t="s">
        <v>137</v>
      </c>
      <c r="N289" s="314" t="s">
        <v>137</v>
      </c>
      <c r="O289" s="314" t="s">
        <v>137</v>
      </c>
      <c r="P289" s="314" t="s">
        <v>137</v>
      </c>
      <c r="Q289" s="307"/>
    </row>
    <row r="290" spans="1:17" ht="18.75" customHeight="1" thickBot="1" x14ac:dyDescent="0.25">
      <c r="A290" s="315">
        <v>2</v>
      </c>
      <c r="B290" s="765"/>
      <c r="C290" s="767"/>
      <c r="D290" s="316" t="s">
        <v>79</v>
      </c>
      <c r="E290" s="314" t="s">
        <v>137</v>
      </c>
      <c r="F290" s="314" t="s">
        <v>137</v>
      </c>
      <c r="G290" s="314" t="s">
        <v>137</v>
      </c>
      <c r="H290" s="314" t="s">
        <v>137</v>
      </c>
      <c r="I290" s="314" t="s">
        <v>137</v>
      </c>
      <c r="J290" s="337" t="s">
        <v>137</v>
      </c>
      <c r="K290" s="314" t="s">
        <v>137</v>
      </c>
      <c r="L290" s="314" t="s">
        <v>137</v>
      </c>
      <c r="M290" s="314" t="s">
        <v>137</v>
      </c>
      <c r="N290" s="314" t="s">
        <v>137</v>
      </c>
      <c r="O290" s="314" t="s">
        <v>137</v>
      </c>
      <c r="P290" s="314" t="s">
        <v>137</v>
      </c>
      <c r="Q290" s="307"/>
    </row>
    <row r="291" spans="1:17" ht="18.75" customHeight="1" thickBot="1" x14ac:dyDescent="0.25">
      <c r="A291" s="315">
        <v>3</v>
      </c>
      <c r="B291" s="765"/>
      <c r="C291" s="768" t="s">
        <v>80</v>
      </c>
      <c r="D291" s="317" t="s">
        <v>78</v>
      </c>
      <c r="E291" s="314" t="s">
        <v>137</v>
      </c>
      <c r="F291" s="314" t="s">
        <v>137</v>
      </c>
      <c r="G291" s="314" t="s">
        <v>137</v>
      </c>
      <c r="H291" s="314" t="s">
        <v>137</v>
      </c>
      <c r="I291" s="314" t="s">
        <v>137</v>
      </c>
      <c r="J291" s="337" t="s">
        <v>137</v>
      </c>
      <c r="K291" s="314" t="s">
        <v>137</v>
      </c>
      <c r="L291" s="314" t="s">
        <v>137</v>
      </c>
      <c r="M291" s="314" t="s">
        <v>137</v>
      </c>
      <c r="N291" s="314" t="s">
        <v>137</v>
      </c>
      <c r="O291" s="314" t="s">
        <v>137</v>
      </c>
      <c r="P291" s="314" t="s">
        <v>137</v>
      </c>
      <c r="Q291" s="307"/>
    </row>
    <row r="292" spans="1:17" ht="18.75" customHeight="1" x14ac:dyDescent="0.2">
      <c r="A292" s="315">
        <v>4</v>
      </c>
      <c r="B292" s="765"/>
      <c r="C292" s="768"/>
      <c r="D292" s="317" t="s">
        <v>79</v>
      </c>
      <c r="E292" s="314" t="s">
        <v>137</v>
      </c>
      <c r="F292" s="314" t="s">
        <v>137</v>
      </c>
      <c r="G292" s="314" t="s">
        <v>137</v>
      </c>
      <c r="H292" s="314" t="s">
        <v>137</v>
      </c>
      <c r="I292" s="314" t="s">
        <v>137</v>
      </c>
      <c r="J292" s="337" t="s">
        <v>137</v>
      </c>
      <c r="K292" s="314" t="s">
        <v>137</v>
      </c>
      <c r="L292" s="314" t="s">
        <v>137</v>
      </c>
      <c r="M292" s="314" t="s">
        <v>137</v>
      </c>
      <c r="N292" s="314" t="s">
        <v>137</v>
      </c>
      <c r="O292" s="314" t="s">
        <v>137</v>
      </c>
      <c r="P292" s="314" t="s">
        <v>137</v>
      </c>
      <c r="Q292" s="307"/>
    </row>
    <row r="293" spans="1:17" ht="18.75" customHeight="1" x14ac:dyDescent="0.2">
      <c r="A293" s="315">
        <v>5</v>
      </c>
      <c r="B293" s="769" t="s">
        <v>81</v>
      </c>
      <c r="C293" s="326" t="s">
        <v>77</v>
      </c>
      <c r="D293" s="318" t="s">
        <v>79</v>
      </c>
      <c r="E293" s="314" t="s">
        <v>137</v>
      </c>
      <c r="F293" s="314" t="s">
        <v>137</v>
      </c>
      <c r="G293" s="314" t="s">
        <v>137</v>
      </c>
      <c r="H293" s="314" t="s">
        <v>137</v>
      </c>
      <c r="I293" s="314" t="s">
        <v>137</v>
      </c>
      <c r="J293" s="337" t="s">
        <v>137</v>
      </c>
      <c r="K293" s="314" t="s">
        <v>137</v>
      </c>
      <c r="L293" s="314" t="s">
        <v>137</v>
      </c>
      <c r="M293" s="314" t="s">
        <v>137</v>
      </c>
      <c r="N293" s="314" t="s">
        <v>137</v>
      </c>
      <c r="O293" s="314" t="s">
        <v>137</v>
      </c>
      <c r="P293" s="314" t="s">
        <v>137</v>
      </c>
      <c r="Q293" s="307"/>
    </row>
    <row r="294" spans="1:17" ht="18.75" customHeight="1" x14ac:dyDescent="0.2">
      <c r="A294" s="315">
        <v>6</v>
      </c>
      <c r="B294" s="769"/>
      <c r="C294" s="326" t="s">
        <v>80</v>
      </c>
      <c r="D294" s="318" t="s">
        <v>79</v>
      </c>
      <c r="E294" s="314" t="s">
        <v>137</v>
      </c>
      <c r="F294" s="314" t="s">
        <v>137</v>
      </c>
      <c r="G294" s="314">
        <v>1</v>
      </c>
      <c r="H294" s="314">
        <v>3.1</v>
      </c>
      <c r="I294" s="314">
        <v>1</v>
      </c>
      <c r="J294" s="337" t="s">
        <v>137</v>
      </c>
      <c r="K294" s="314" t="s">
        <v>137</v>
      </c>
      <c r="L294" s="314" t="s">
        <v>137</v>
      </c>
      <c r="M294" s="314" t="s">
        <v>137</v>
      </c>
      <c r="N294" s="314" t="s">
        <v>137</v>
      </c>
      <c r="O294" s="314" t="s">
        <v>137</v>
      </c>
      <c r="P294" s="314" t="s">
        <v>137</v>
      </c>
      <c r="Q294" s="307"/>
    </row>
    <row r="295" spans="1:17" ht="18.75" customHeight="1" x14ac:dyDescent="0.2">
      <c r="A295" s="319">
        <v>7</v>
      </c>
      <c r="B295" s="770" t="s">
        <v>82</v>
      </c>
      <c r="C295" s="327" t="s">
        <v>77</v>
      </c>
      <c r="D295" s="318" t="s">
        <v>79</v>
      </c>
      <c r="E295" s="314" t="s">
        <v>137</v>
      </c>
      <c r="F295" s="314" t="s">
        <v>137</v>
      </c>
      <c r="G295" s="314" t="s">
        <v>137</v>
      </c>
      <c r="H295" s="314" t="s">
        <v>137</v>
      </c>
      <c r="I295" s="314" t="s">
        <v>137</v>
      </c>
      <c r="J295" s="337" t="s">
        <v>137</v>
      </c>
      <c r="K295" s="314" t="s">
        <v>137</v>
      </c>
      <c r="L295" s="314" t="s">
        <v>137</v>
      </c>
      <c r="M295" s="314" t="s">
        <v>137</v>
      </c>
      <c r="N295" s="314" t="s">
        <v>137</v>
      </c>
      <c r="O295" s="314" t="s">
        <v>137</v>
      </c>
      <c r="P295" s="314" t="s">
        <v>137</v>
      </c>
      <c r="Q295" s="307"/>
    </row>
    <row r="296" spans="1:17" ht="18.75" customHeight="1" x14ac:dyDescent="0.2">
      <c r="A296" s="319">
        <v>8</v>
      </c>
      <c r="B296" s="770"/>
      <c r="C296" s="327" t="s">
        <v>80</v>
      </c>
      <c r="D296" s="318" t="s">
        <v>79</v>
      </c>
      <c r="E296" s="314" t="s">
        <v>137</v>
      </c>
      <c r="F296" s="314" t="s">
        <v>137</v>
      </c>
      <c r="G296" s="314" t="s">
        <v>137</v>
      </c>
      <c r="H296" s="314" t="s">
        <v>137</v>
      </c>
      <c r="I296" s="314" t="s">
        <v>137</v>
      </c>
      <c r="J296" s="337" t="s">
        <v>137</v>
      </c>
      <c r="K296" s="314" t="s">
        <v>137</v>
      </c>
      <c r="L296" s="314" t="s">
        <v>137</v>
      </c>
      <c r="M296" s="314" t="s">
        <v>137</v>
      </c>
      <c r="N296" s="314" t="s">
        <v>137</v>
      </c>
      <c r="O296" s="314" t="s">
        <v>137</v>
      </c>
      <c r="P296" s="314" t="s">
        <v>137</v>
      </c>
      <c r="Q296" s="307"/>
    </row>
    <row r="297" spans="1:17" ht="25.5" customHeight="1" x14ac:dyDescent="0.2">
      <c r="A297" s="320">
        <v>9</v>
      </c>
      <c r="B297" s="770" t="s">
        <v>140</v>
      </c>
      <c r="C297" s="760" t="s">
        <v>445</v>
      </c>
      <c r="D297" s="761"/>
      <c r="E297" s="314" t="s">
        <v>137</v>
      </c>
      <c r="F297" s="314" t="s">
        <v>137</v>
      </c>
      <c r="G297" s="314" t="s">
        <v>137</v>
      </c>
      <c r="H297" s="314" t="s">
        <v>137</v>
      </c>
      <c r="I297" s="314" t="s">
        <v>137</v>
      </c>
      <c r="J297" s="337" t="s">
        <v>137</v>
      </c>
      <c r="K297" s="314" t="s">
        <v>137</v>
      </c>
      <c r="L297" s="314" t="s">
        <v>137</v>
      </c>
      <c r="M297" s="314" t="s">
        <v>137</v>
      </c>
      <c r="N297" s="314" t="s">
        <v>137</v>
      </c>
      <c r="O297" s="314" t="s">
        <v>137</v>
      </c>
      <c r="P297" s="314" t="s">
        <v>137</v>
      </c>
      <c r="Q297" s="307"/>
    </row>
    <row r="298" spans="1:17" ht="17.25" customHeight="1" x14ac:dyDescent="0.2">
      <c r="A298" s="319">
        <v>10</v>
      </c>
      <c r="B298" s="770"/>
      <c r="C298" s="762" t="s">
        <v>83</v>
      </c>
      <c r="D298" s="763"/>
      <c r="E298" s="314" t="s">
        <v>137</v>
      </c>
      <c r="F298" s="314" t="s">
        <v>137</v>
      </c>
      <c r="G298" s="314" t="s">
        <v>137</v>
      </c>
      <c r="H298" s="314" t="s">
        <v>137</v>
      </c>
      <c r="I298" s="314" t="s">
        <v>137</v>
      </c>
      <c r="J298" s="337" t="s">
        <v>137</v>
      </c>
      <c r="K298" s="314" t="s">
        <v>137</v>
      </c>
      <c r="L298" s="314" t="s">
        <v>137</v>
      </c>
      <c r="M298" s="314" t="s">
        <v>137</v>
      </c>
      <c r="N298" s="314" t="s">
        <v>137</v>
      </c>
      <c r="O298" s="314" t="s">
        <v>137</v>
      </c>
      <c r="P298" s="314" t="s">
        <v>137</v>
      </c>
      <c r="Q298" s="307"/>
    </row>
    <row r="299" spans="1:17" ht="25.5" customHeight="1" x14ac:dyDescent="0.2">
      <c r="A299" s="319">
        <v>11</v>
      </c>
      <c r="B299" s="770"/>
      <c r="C299" s="762" t="s">
        <v>84</v>
      </c>
      <c r="D299" s="763"/>
      <c r="E299" s="314" t="s">
        <v>137</v>
      </c>
      <c r="F299" s="314" t="s">
        <v>137</v>
      </c>
      <c r="G299" s="314" t="s">
        <v>137</v>
      </c>
      <c r="H299" s="314" t="s">
        <v>137</v>
      </c>
      <c r="I299" s="314" t="s">
        <v>137</v>
      </c>
      <c r="J299" s="337" t="s">
        <v>137</v>
      </c>
      <c r="K299" s="314" t="s">
        <v>137</v>
      </c>
      <c r="L299" s="314" t="s">
        <v>137</v>
      </c>
      <c r="M299" s="314" t="s">
        <v>137</v>
      </c>
      <c r="N299" s="314" t="s">
        <v>137</v>
      </c>
      <c r="O299" s="314" t="s">
        <v>137</v>
      </c>
      <c r="P299" s="314" t="s">
        <v>137</v>
      </c>
      <c r="Q299" s="307"/>
    </row>
    <row r="300" spans="1:17" ht="18.75" customHeight="1" x14ac:dyDescent="0.2">
      <c r="A300" s="319">
        <v>12</v>
      </c>
      <c r="B300" s="770"/>
      <c r="C300" s="762" t="s">
        <v>85</v>
      </c>
      <c r="D300" s="763"/>
      <c r="E300" s="314" t="s">
        <v>137</v>
      </c>
      <c r="F300" s="314" t="s">
        <v>137</v>
      </c>
      <c r="G300" s="314" t="s">
        <v>137</v>
      </c>
      <c r="H300" s="314" t="s">
        <v>137</v>
      </c>
      <c r="I300" s="314" t="s">
        <v>137</v>
      </c>
      <c r="J300" s="337" t="s">
        <v>137</v>
      </c>
      <c r="K300" s="314" t="s">
        <v>137</v>
      </c>
      <c r="L300" s="314" t="s">
        <v>137</v>
      </c>
      <c r="M300" s="314" t="s">
        <v>137</v>
      </c>
      <c r="N300" s="314" t="s">
        <v>137</v>
      </c>
      <c r="O300" s="314" t="s">
        <v>137</v>
      </c>
      <c r="P300" s="314" t="s">
        <v>137</v>
      </c>
      <c r="Q300" s="307"/>
    </row>
    <row r="301" spans="1:17" ht="27.75" customHeight="1" x14ac:dyDescent="0.2">
      <c r="A301" s="319">
        <v>13</v>
      </c>
      <c r="B301" s="770"/>
      <c r="C301" s="762" t="s">
        <v>86</v>
      </c>
      <c r="D301" s="763"/>
      <c r="E301" s="314" t="s">
        <v>137</v>
      </c>
      <c r="F301" s="314" t="s">
        <v>137</v>
      </c>
      <c r="G301" s="314" t="s">
        <v>137</v>
      </c>
      <c r="H301" s="314" t="s">
        <v>137</v>
      </c>
      <c r="I301" s="314" t="s">
        <v>137</v>
      </c>
      <c r="J301" s="337" t="s">
        <v>137</v>
      </c>
      <c r="K301" s="314" t="s">
        <v>137</v>
      </c>
      <c r="L301" s="314" t="s">
        <v>137</v>
      </c>
      <c r="M301" s="314" t="s">
        <v>137</v>
      </c>
      <c r="N301" s="314" t="s">
        <v>137</v>
      </c>
      <c r="O301" s="314" t="s">
        <v>137</v>
      </c>
      <c r="P301" s="314" t="s">
        <v>137</v>
      </c>
      <c r="Q301" s="307"/>
    </row>
    <row r="302" spans="1:17" ht="28.5" customHeight="1" x14ac:dyDescent="0.2">
      <c r="A302" s="319">
        <v>14</v>
      </c>
      <c r="B302" s="769"/>
      <c r="C302" s="754" t="s">
        <v>87</v>
      </c>
      <c r="D302" s="755"/>
      <c r="E302" s="314" t="s">
        <v>137</v>
      </c>
      <c r="F302" s="314" t="s">
        <v>137</v>
      </c>
      <c r="G302" s="314" t="s">
        <v>137</v>
      </c>
      <c r="H302" s="314" t="s">
        <v>137</v>
      </c>
      <c r="I302" s="314" t="s">
        <v>137</v>
      </c>
      <c r="J302" s="337" t="s">
        <v>137</v>
      </c>
      <c r="K302" s="314" t="s">
        <v>137</v>
      </c>
      <c r="L302" s="314" t="s">
        <v>137</v>
      </c>
      <c r="M302" s="314" t="s">
        <v>137</v>
      </c>
      <c r="N302" s="314" t="s">
        <v>137</v>
      </c>
      <c r="O302" s="314" t="s">
        <v>137</v>
      </c>
      <c r="P302" s="314" t="s">
        <v>137</v>
      </c>
      <c r="Q302" s="307"/>
    </row>
    <row r="303" spans="1:17" ht="18.75" customHeight="1" x14ac:dyDescent="0.2">
      <c r="A303" s="319">
        <v>15</v>
      </c>
      <c r="B303" s="735" t="s">
        <v>450</v>
      </c>
      <c r="C303" s="735"/>
      <c r="D303" s="735"/>
      <c r="E303" s="314" t="s">
        <v>137</v>
      </c>
      <c r="F303" s="314" t="s">
        <v>137</v>
      </c>
      <c r="G303" s="314" t="s">
        <v>461</v>
      </c>
      <c r="H303" s="314" t="s">
        <v>461</v>
      </c>
      <c r="I303" s="314" t="s">
        <v>461</v>
      </c>
      <c r="J303" s="337" t="s">
        <v>461</v>
      </c>
      <c r="K303" s="314" t="s">
        <v>461</v>
      </c>
      <c r="L303" s="314" t="s">
        <v>461</v>
      </c>
      <c r="M303" s="314" t="s">
        <v>137</v>
      </c>
      <c r="N303" s="314" t="s">
        <v>137</v>
      </c>
      <c r="O303" s="314" t="s">
        <v>137</v>
      </c>
      <c r="P303" s="314" t="s">
        <v>137</v>
      </c>
      <c r="Q303" s="307"/>
    </row>
    <row r="304" spans="1:17" ht="34.5" customHeight="1" x14ac:dyDescent="0.2">
      <c r="A304" s="319" t="s">
        <v>451</v>
      </c>
      <c r="B304" s="756" t="s">
        <v>449</v>
      </c>
      <c r="C304" s="756"/>
      <c r="D304" s="756"/>
      <c r="E304" s="314" t="s">
        <v>137</v>
      </c>
      <c r="F304" s="314" t="s">
        <v>137</v>
      </c>
      <c r="G304" s="314" t="s">
        <v>461</v>
      </c>
      <c r="H304" s="314" t="s">
        <v>461</v>
      </c>
      <c r="I304" s="314" t="s">
        <v>461</v>
      </c>
      <c r="J304" s="337" t="s">
        <v>461</v>
      </c>
      <c r="K304" s="314" t="s">
        <v>461</v>
      </c>
      <c r="L304" s="314" t="s">
        <v>461</v>
      </c>
      <c r="M304" s="314" t="s">
        <v>137</v>
      </c>
      <c r="N304" s="314" t="s">
        <v>137</v>
      </c>
      <c r="O304" s="314" t="s">
        <v>137</v>
      </c>
      <c r="P304" s="314" t="s">
        <v>137</v>
      </c>
      <c r="Q304" s="307"/>
    </row>
    <row r="305" spans="1:17" ht="17.25" customHeight="1" x14ac:dyDescent="0.2">
      <c r="A305" s="329">
        <v>16</v>
      </c>
      <c r="B305" s="736" t="s">
        <v>88</v>
      </c>
      <c r="C305" s="736"/>
      <c r="D305" s="737"/>
      <c r="E305" s="330">
        <f t="shared" ref="E305:O305" si="8">SUM(E289:E303)</f>
        <v>0</v>
      </c>
      <c r="F305" s="330">
        <f t="shared" si="8"/>
        <v>0</v>
      </c>
      <c r="G305" s="330">
        <f t="shared" si="8"/>
        <v>1</v>
      </c>
      <c r="H305" s="330">
        <f t="shared" si="8"/>
        <v>3.1</v>
      </c>
      <c r="I305" s="330">
        <f t="shared" si="8"/>
        <v>1</v>
      </c>
      <c r="J305" s="330">
        <f t="shared" si="8"/>
        <v>0</v>
      </c>
      <c r="K305" s="330">
        <f t="shared" si="8"/>
        <v>0</v>
      </c>
      <c r="L305" s="330">
        <f t="shared" si="8"/>
        <v>0</v>
      </c>
      <c r="M305" s="330">
        <f t="shared" si="8"/>
        <v>0</v>
      </c>
      <c r="N305" s="330">
        <f t="shared" si="8"/>
        <v>0</v>
      </c>
      <c r="O305" s="330">
        <f t="shared" si="8"/>
        <v>0</v>
      </c>
      <c r="P305" s="330">
        <f>SUM(P289:P303)</f>
        <v>0</v>
      </c>
      <c r="Q305" s="307"/>
    </row>
    <row r="306" spans="1:17" ht="34.5" customHeight="1" x14ac:dyDescent="0.2">
      <c r="A306" s="732">
        <v>17</v>
      </c>
      <c r="B306" s="733" t="s">
        <v>452</v>
      </c>
      <c r="C306" s="733"/>
      <c r="D306" s="733"/>
      <c r="E306" s="733"/>
      <c r="F306" s="733"/>
      <c r="G306" s="733"/>
      <c r="H306" s="733"/>
      <c r="I306" s="733"/>
      <c r="J306" s="733"/>
      <c r="K306" s="733"/>
      <c r="L306" s="733"/>
      <c r="M306" s="733"/>
      <c r="N306" s="733"/>
      <c r="O306" s="733"/>
      <c r="P306" s="733"/>
      <c r="Q306" s="324"/>
    </row>
    <row r="307" spans="1:17" ht="16.5" customHeight="1" x14ac:dyDescent="0.2">
      <c r="A307" s="732"/>
      <c r="B307" s="734" t="s">
        <v>454</v>
      </c>
      <c r="C307" s="734"/>
      <c r="D307" s="734"/>
      <c r="E307" s="734" t="s">
        <v>456</v>
      </c>
      <c r="F307" s="734"/>
      <c r="G307" s="734" t="s">
        <v>457</v>
      </c>
      <c r="H307" s="734"/>
      <c r="I307" s="734"/>
      <c r="J307" s="734" t="s">
        <v>458</v>
      </c>
      <c r="K307" s="734"/>
      <c r="L307" s="734"/>
      <c r="M307" s="734" t="s">
        <v>459</v>
      </c>
      <c r="N307" s="734"/>
      <c r="O307" s="734" t="s">
        <v>460</v>
      </c>
      <c r="P307" s="734"/>
      <c r="Q307" s="324"/>
    </row>
    <row r="308" spans="1:17" ht="15" customHeight="1" x14ac:dyDescent="0.2">
      <c r="A308" s="732"/>
      <c r="B308" s="734" t="s">
        <v>453</v>
      </c>
      <c r="C308" s="734"/>
      <c r="D308" s="734"/>
      <c r="E308" s="734"/>
      <c r="F308" s="734"/>
      <c r="G308" s="734"/>
      <c r="H308" s="734"/>
      <c r="I308" s="734"/>
      <c r="J308" s="734"/>
      <c r="K308" s="734"/>
      <c r="L308" s="734"/>
      <c r="M308" s="734"/>
      <c r="N308" s="734"/>
      <c r="O308" s="734"/>
      <c r="P308" s="734"/>
    </row>
    <row r="309" spans="1:17" ht="15" customHeight="1" x14ac:dyDescent="0.2">
      <c r="A309" s="732"/>
      <c r="B309" s="734" t="s">
        <v>455</v>
      </c>
      <c r="C309" s="734"/>
      <c r="D309" s="734"/>
      <c r="E309" s="734"/>
      <c r="F309" s="734"/>
      <c r="G309" s="734"/>
      <c r="H309" s="734"/>
      <c r="I309" s="734"/>
      <c r="J309" s="734"/>
      <c r="K309" s="734"/>
      <c r="L309" s="734"/>
      <c r="M309" s="734"/>
      <c r="N309" s="734"/>
      <c r="O309" s="734"/>
      <c r="P309" s="734"/>
    </row>
    <row r="310" spans="1:17" ht="6" customHeight="1" x14ac:dyDescent="0.2"/>
    <row r="311" spans="1:17" x14ac:dyDescent="0.2">
      <c r="B311" s="299"/>
      <c r="C311" s="299"/>
      <c r="D311" s="299"/>
      <c r="E311" s="299"/>
      <c r="F311" s="299"/>
      <c r="G311" s="299"/>
      <c r="H311" s="299"/>
      <c r="I311" s="299"/>
      <c r="J311" s="331"/>
      <c r="K311" s="299"/>
      <c r="L311" s="299"/>
      <c r="M311" s="299"/>
      <c r="N311" s="299"/>
      <c r="O311" s="299"/>
      <c r="P311" s="300" t="s">
        <v>141</v>
      </c>
    </row>
    <row r="312" spans="1:17" x14ac:dyDescent="0.2">
      <c r="B312" s="299"/>
      <c r="C312" s="299"/>
      <c r="D312" s="299"/>
      <c r="E312" s="299"/>
      <c r="F312" s="299"/>
      <c r="G312" s="299"/>
      <c r="H312" s="299"/>
      <c r="I312" s="299"/>
      <c r="J312" s="331"/>
      <c r="K312" s="299"/>
      <c r="L312" s="299"/>
      <c r="M312" s="299"/>
      <c r="N312" s="299"/>
      <c r="O312" s="299"/>
      <c r="P312" s="293" t="s">
        <v>425</v>
      </c>
    </row>
    <row r="313" spans="1:17" x14ac:dyDescent="0.2">
      <c r="A313" s="301"/>
      <c r="B313" s="301"/>
      <c r="C313" s="301"/>
      <c r="D313" s="301"/>
      <c r="E313" s="301"/>
      <c r="F313" s="301"/>
      <c r="G313" s="301"/>
      <c r="H313" s="301"/>
      <c r="I313" s="301"/>
      <c r="J313" s="332"/>
      <c r="K313" s="301"/>
      <c r="L313" s="301"/>
      <c r="M313" s="301"/>
      <c r="N313" s="301"/>
      <c r="O313" s="301"/>
      <c r="P313" s="300" t="s">
        <v>64</v>
      </c>
    </row>
    <row r="314" spans="1:17" ht="35.25" customHeight="1" x14ac:dyDescent="0.25">
      <c r="A314" s="757" t="s">
        <v>463</v>
      </c>
      <c r="B314" s="757"/>
      <c r="C314" s="757"/>
      <c r="D314" s="757"/>
      <c r="E314" s="757"/>
      <c r="F314" s="757"/>
      <c r="G314" s="757"/>
      <c r="H314" s="757"/>
      <c r="I314" s="757"/>
      <c r="J314" s="757"/>
      <c r="K314" s="757"/>
      <c r="L314" s="757"/>
      <c r="M314" s="757"/>
      <c r="N314" s="757"/>
      <c r="O314" s="757"/>
      <c r="P314" s="757"/>
    </row>
    <row r="315" spans="1:17" ht="21.75" customHeight="1" x14ac:dyDescent="0.2">
      <c r="A315" s="758" t="s">
        <v>462</v>
      </c>
      <c r="B315" s="758"/>
      <c r="C315" s="758"/>
      <c r="D315" s="758"/>
      <c r="E315" s="758"/>
      <c r="F315" s="758"/>
      <c r="G315" s="758"/>
      <c r="H315" s="758"/>
      <c r="I315" s="758"/>
      <c r="J315" s="758"/>
      <c r="K315" s="758"/>
      <c r="L315" s="758"/>
      <c r="M315" s="758"/>
      <c r="N315" s="758"/>
      <c r="O315" s="758"/>
      <c r="P315" s="758"/>
    </row>
    <row r="316" spans="1:17" ht="12" customHeight="1" x14ac:dyDescent="0.2">
      <c r="A316" s="741" t="s">
        <v>11</v>
      </c>
      <c r="B316" s="741"/>
      <c r="C316" s="741"/>
      <c r="D316" s="741"/>
      <c r="E316" s="741"/>
      <c r="F316" s="741"/>
      <c r="G316" s="741"/>
      <c r="H316" s="741"/>
      <c r="I316" s="741"/>
      <c r="J316" s="741"/>
      <c r="K316" s="741"/>
      <c r="L316" s="741"/>
      <c r="M316" s="741"/>
      <c r="N316" s="741"/>
      <c r="O316" s="741"/>
      <c r="P316" s="741"/>
    </row>
    <row r="317" spans="1:17" ht="14.25" customHeight="1" x14ac:dyDescent="0.25">
      <c r="A317" s="759" t="s">
        <v>562</v>
      </c>
      <c r="B317" s="759"/>
      <c r="C317" s="759"/>
      <c r="D317" s="759"/>
      <c r="E317" s="759"/>
      <c r="F317" s="759"/>
      <c r="G317" s="759"/>
      <c r="H317" s="759"/>
      <c r="I317" s="759"/>
      <c r="J317" s="759"/>
      <c r="K317" s="759"/>
      <c r="L317" s="759"/>
      <c r="M317" s="759"/>
      <c r="N317" s="759"/>
      <c r="O317" s="759"/>
      <c r="P317" s="759"/>
    </row>
    <row r="318" spans="1:17" ht="34.5" customHeight="1" thickBot="1" x14ac:dyDescent="0.25">
      <c r="A318" s="742" t="s">
        <v>66</v>
      </c>
      <c r="B318" s="744" t="s">
        <v>67</v>
      </c>
      <c r="C318" s="744"/>
      <c r="D318" s="744"/>
      <c r="E318" s="745" t="s">
        <v>90</v>
      </c>
      <c r="F318" s="745"/>
      <c r="G318" s="746" t="s">
        <v>68</v>
      </c>
      <c r="H318" s="746"/>
      <c r="I318" s="746"/>
      <c r="J318" s="746"/>
      <c r="K318" s="746"/>
      <c r="L318" s="746"/>
      <c r="M318" s="745" t="s">
        <v>89</v>
      </c>
      <c r="N318" s="745"/>
      <c r="O318" s="745" t="s">
        <v>69</v>
      </c>
      <c r="P318" s="747"/>
      <c r="Q318" s="307"/>
    </row>
    <row r="319" spans="1:17" ht="13.5" thickBot="1" x14ac:dyDescent="0.25">
      <c r="A319" s="742"/>
      <c r="B319" s="744"/>
      <c r="C319" s="744"/>
      <c r="D319" s="744"/>
      <c r="E319" s="748" t="s">
        <v>70</v>
      </c>
      <c r="F319" s="748" t="s">
        <v>448</v>
      </c>
      <c r="G319" s="748" t="s">
        <v>70</v>
      </c>
      <c r="H319" s="748" t="s">
        <v>448</v>
      </c>
      <c r="I319" s="749" t="s">
        <v>71</v>
      </c>
      <c r="J319" s="749"/>
      <c r="K319" s="749"/>
      <c r="L319" s="749"/>
      <c r="M319" s="748" t="s">
        <v>70</v>
      </c>
      <c r="N319" s="750" t="s">
        <v>448</v>
      </c>
      <c r="O319" s="748" t="s">
        <v>70</v>
      </c>
      <c r="P319" s="751" t="s">
        <v>448</v>
      </c>
      <c r="Q319" s="307"/>
    </row>
    <row r="320" spans="1:17" ht="13.5" thickBot="1" x14ac:dyDescent="0.25">
      <c r="A320" s="742"/>
      <c r="B320" s="744"/>
      <c r="C320" s="744"/>
      <c r="D320" s="744"/>
      <c r="E320" s="748"/>
      <c r="F320" s="748"/>
      <c r="G320" s="748"/>
      <c r="H320" s="748"/>
      <c r="I320" s="753" t="s">
        <v>72</v>
      </c>
      <c r="J320" s="751" t="s">
        <v>73</v>
      </c>
      <c r="K320" s="751"/>
      <c r="L320" s="751"/>
      <c r="M320" s="748"/>
      <c r="N320" s="750"/>
      <c r="O320" s="748"/>
      <c r="P320" s="752"/>
      <c r="Q320" s="307"/>
    </row>
    <row r="321" spans="1:17" ht="53.25" customHeight="1" thickBot="1" x14ac:dyDescent="0.25">
      <c r="A321" s="742"/>
      <c r="B321" s="744"/>
      <c r="C321" s="744"/>
      <c r="D321" s="744"/>
      <c r="E321" s="748"/>
      <c r="F321" s="748"/>
      <c r="G321" s="748"/>
      <c r="H321" s="748"/>
      <c r="I321" s="753"/>
      <c r="J321" s="335" t="s">
        <v>385</v>
      </c>
      <c r="K321" s="308" t="s">
        <v>74</v>
      </c>
      <c r="L321" s="309" t="s">
        <v>75</v>
      </c>
      <c r="M321" s="748"/>
      <c r="N321" s="750"/>
      <c r="O321" s="748"/>
      <c r="P321" s="751"/>
      <c r="Q321" s="307"/>
    </row>
    <row r="322" spans="1:17" x14ac:dyDescent="0.2">
      <c r="A322" s="743"/>
      <c r="B322" s="744">
        <v>1</v>
      </c>
      <c r="C322" s="744"/>
      <c r="D322" s="744"/>
      <c r="E322" s="310">
        <v>2</v>
      </c>
      <c r="F322" s="310">
        <v>3</v>
      </c>
      <c r="G322" s="310">
        <v>4</v>
      </c>
      <c r="H322" s="310">
        <v>5</v>
      </c>
      <c r="I322" s="310">
        <v>6</v>
      </c>
      <c r="J322" s="336">
        <v>7</v>
      </c>
      <c r="K322" s="310">
        <v>8</v>
      </c>
      <c r="L322" s="310">
        <v>9</v>
      </c>
      <c r="M322" s="310">
        <v>10</v>
      </c>
      <c r="N322" s="310">
        <v>11</v>
      </c>
      <c r="O322" s="310">
        <v>12</v>
      </c>
      <c r="P322" s="311">
        <v>13</v>
      </c>
      <c r="Q322" s="307"/>
    </row>
    <row r="323" spans="1:17" ht="17.25" customHeight="1" thickBot="1" x14ac:dyDescent="0.25">
      <c r="A323" s="312">
        <v>1</v>
      </c>
      <c r="B323" s="764" t="s">
        <v>76</v>
      </c>
      <c r="C323" s="766" t="s">
        <v>77</v>
      </c>
      <c r="D323" s="313" t="s">
        <v>78</v>
      </c>
      <c r="E323" s="314" t="s">
        <v>137</v>
      </c>
      <c r="F323" s="314" t="s">
        <v>137</v>
      </c>
      <c r="G323" s="314" t="s">
        <v>137</v>
      </c>
      <c r="H323" s="314" t="s">
        <v>137</v>
      </c>
      <c r="I323" s="314" t="s">
        <v>137</v>
      </c>
      <c r="J323" s="337" t="s">
        <v>137</v>
      </c>
      <c r="K323" s="314" t="s">
        <v>137</v>
      </c>
      <c r="L323" s="314" t="s">
        <v>137</v>
      </c>
      <c r="M323" s="314" t="s">
        <v>137</v>
      </c>
      <c r="N323" s="314" t="s">
        <v>137</v>
      </c>
      <c r="O323" s="314" t="s">
        <v>137</v>
      </c>
      <c r="P323" s="314" t="s">
        <v>137</v>
      </c>
      <c r="Q323" s="307"/>
    </row>
    <row r="324" spans="1:17" ht="17.25" customHeight="1" thickBot="1" x14ac:dyDescent="0.25">
      <c r="A324" s="315">
        <v>2</v>
      </c>
      <c r="B324" s="765"/>
      <c r="C324" s="767"/>
      <c r="D324" s="316" t="s">
        <v>79</v>
      </c>
      <c r="E324" s="314" t="s">
        <v>137</v>
      </c>
      <c r="F324" s="314" t="s">
        <v>137</v>
      </c>
      <c r="G324" s="314" t="s">
        <v>137</v>
      </c>
      <c r="H324" s="314" t="s">
        <v>137</v>
      </c>
      <c r="I324" s="314" t="s">
        <v>137</v>
      </c>
      <c r="J324" s="337" t="s">
        <v>137</v>
      </c>
      <c r="K324" s="314" t="s">
        <v>137</v>
      </c>
      <c r="L324" s="314" t="s">
        <v>137</v>
      </c>
      <c r="M324" s="314" t="s">
        <v>137</v>
      </c>
      <c r="N324" s="314" t="s">
        <v>137</v>
      </c>
      <c r="O324" s="314" t="s">
        <v>137</v>
      </c>
      <c r="P324" s="314" t="s">
        <v>137</v>
      </c>
      <c r="Q324" s="307"/>
    </row>
    <row r="325" spans="1:17" ht="17.25" customHeight="1" thickBot="1" x14ac:dyDescent="0.25">
      <c r="A325" s="315">
        <v>3</v>
      </c>
      <c r="B325" s="765"/>
      <c r="C325" s="768" t="s">
        <v>80</v>
      </c>
      <c r="D325" s="317" t="s">
        <v>78</v>
      </c>
      <c r="E325" s="314" t="s">
        <v>137</v>
      </c>
      <c r="F325" s="314" t="s">
        <v>137</v>
      </c>
      <c r="G325" s="314" t="s">
        <v>137</v>
      </c>
      <c r="H325" s="314" t="s">
        <v>137</v>
      </c>
      <c r="I325" s="314" t="s">
        <v>137</v>
      </c>
      <c r="J325" s="337" t="s">
        <v>137</v>
      </c>
      <c r="K325" s="314" t="s">
        <v>137</v>
      </c>
      <c r="L325" s="314" t="s">
        <v>137</v>
      </c>
      <c r="M325" s="314" t="s">
        <v>137</v>
      </c>
      <c r="N325" s="314" t="s">
        <v>137</v>
      </c>
      <c r="O325" s="314" t="s">
        <v>137</v>
      </c>
      <c r="P325" s="314" t="s">
        <v>137</v>
      </c>
      <c r="Q325" s="307"/>
    </row>
    <row r="326" spans="1:17" ht="17.25" customHeight="1" x14ac:dyDescent="0.2">
      <c r="A326" s="315">
        <v>4</v>
      </c>
      <c r="B326" s="765"/>
      <c r="C326" s="768"/>
      <c r="D326" s="317" t="s">
        <v>79</v>
      </c>
      <c r="E326" s="314" t="s">
        <v>137</v>
      </c>
      <c r="F326" s="314" t="s">
        <v>137</v>
      </c>
      <c r="G326" s="314" t="s">
        <v>137</v>
      </c>
      <c r="H326" s="314" t="s">
        <v>137</v>
      </c>
      <c r="I326" s="314" t="s">
        <v>137</v>
      </c>
      <c r="J326" s="337" t="s">
        <v>137</v>
      </c>
      <c r="K326" s="314" t="s">
        <v>137</v>
      </c>
      <c r="L326" s="314" t="s">
        <v>137</v>
      </c>
      <c r="M326" s="314" t="s">
        <v>137</v>
      </c>
      <c r="N326" s="314" t="s">
        <v>137</v>
      </c>
      <c r="O326" s="314" t="s">
        <v>137</v>
      </c>
      <c r="P326" s="314" t="s">
        <v>137</v>
      </c>
      <c r="Q326" s="307"/>
    </row>
    <row r="327" spans="1:17" ht="17.25" customHeight="1" x14ac:dyDescent="0.2">
      <c r="A327" s="315">
        <v>5</v>
      </c>
      <c r="B327" s="769" t="s">
        <v>81</v>
      </c>
      <c r="C327" s="326" t="s">
        <v>77</v>
      </c>
      <c r="D327" s="318" t="s">
        <v>79</v>
      </c>
      <c r="E327" s="314" t="s">
        <v>137</v>
      </c>
      <c r="F327" s="314" t="s">
        <v>137</v>
      </c>
      <c r="G327" s="314" t="s">
        <v>137</v>
      </c>
      <c r="H327" s="314" t="s">
        <v>137</v>
      </c>
      <c r="I327" s="314" t="s">
        <v>137</v>
      </c>
      <c r="J327" s="337" t="s">
        <v>137</v>
      </c>
      <c r="K327" s="314" t="s">
        <v>137</v>
      </c>
      <c r="L327" s="314" t="s">
        <v>137</v>
      </c>
      <c r="M327" s="314" t="s">
        <v>137</v>
      </c>
      <c r="N327" s="314" t="s">
        <v>137</v>
      </c>
      <c r="O327" s="314" t="s">
        <v>137</v>
      </c>
      <c r="P327" s="314" t="s">
        <v>137</v>
      </c>
      <c r="Q327" s="307"/>
    </row>
    <row r="328" spans="1:17" ht="17.25" customHeight="1" x14ac:dyDescent="0.2">
      <c r="A328" s="315">
        <v>6</v>
      </c>
      <c r="B328" s="769"/>
      <c r="C328" s="326" t="s">
        <v>80</v>
      </c>
      <c r="D328" s="318" t="s">
        <v>79</v>
      </c>
      <c r="E328" s="314" t="s">
        <v>137</v>
      </c>
      <c r="F328" s="314" t="s">
        <v>137</v>
      </c>
      <c r="G328" s="314" t="s">
        <v>137</v>
      </c>
      <c r="H328" s="314" t="s">
        <v>137</v>
      </c>
      <c r="I328" s="314" t="s">
        <v>137</v>
      </c>
      <c r="J328" s="337" t="s">
        <v>137</v>
      </c>
      <c r="K328" s="314" t="s">
        <v>137</v>
      </c>
      <c r="L328" s="314" t="s">
        <v>137</v>
      </c>
      <c r="M328" s="314" t="s">
        <v>137</v>
      </c>
      <c r="N328" s="314" t="s">
        <v>137</v>
      </c>
      <c r="O328" s="314" t="s">
        <v>137</v>
      </c>
      <c r="P328" s="314" t="s">
        <v>137</v>
      </c>
      <c r="Q328" s="307"/>
    </row>
    <row r="329" spans="1:17" ht="17.25" customHeight="1" x14ac:dyDescent="0.2">
      <c r="A329" s="319">
        <v>7</v>
      </c>
      <c r="B329" s="770" t="s">
        <v>82</v>
      </c>
      <c r="C329" s="327" t="s">
        <v>77</v>
      </c>
      <c r="D329" s="318" t="s">
        <v>79</v>
      </c>
      <c r="E329" s="314" t="s">
        <v>137</v>
      </c>
      <c r="F329" s="314" t="s">
        <v>137</v>
      </c>
      <c r="G329" s="314" t="s">
        <v>137</v>
      </c>
      <c r="H329" s="314" t="s">
        <v>137</v>
      </c>
      <c r="I329" s="314" t="s">
        <v>137</v>
      </c>
      <c r="J329" s="337" t="s">
        <v>137</v>
      </c>
      <c r="K329" s="314" t="s">
        <v>137</v>
      </c>
      <c r="L329" s="314" t="s">
        <v>137</v>
      </c>
      <c r="M329" s="314" t="s">
        <v>137</v>
      </c>
      <c r="N329" s="314" t="s">
        <v>137</v>
      </c>
      <c r="O329" s="314" t="s">
        <v>137</v>
      </c>
      <c r="P329" s="314" t="s">
        <v>137</v>
      </c>
      <c r="Q329" s="307"/>
    </row>
    <row r="330" spans="1:17" ht="17.25" customHeight="1" x14ac:dyDescent="0.2">
      <c r="A330" s="319">
        <v>8</v>
      </c>
      <c r="B330" s="770"/>
      <c r="C330" s="327" t="s">
        <v>80</v>
      </c>
      <c r="D330" s="318" t="s">
        <v>79</v>
      </c>
      <c r="E330" s="314" t="s">
        <v>137</v>
      </c>
      <c r="F330" s="314" t="s">
        <v>137</v>
      </c>
      <c r="G330" s="314" t="s">
        <v>137</v>
      </c>
      <c r="H330" s="314" t="s">
        <v>137</v>
      </c>
      <c r="I330" s="314" t="s">
        <v>137</v>
      </c>
      <c r="J330" s="337" t="s">
        <v>137</v>
      </c>
      <c r="K330" s="314" t="s">
        <v>137</v>
      </c>
      <c r="L330" s="314" t="s">
        <v>137</v>
      </c>
      <c r="M330" s="314" t="s">
        <v>137</v>
      </c>
      <c r="N330" s="314" t="s">
        <v>137</v>
      </c>
      <c r="O330" s="314" t="s">
        <v>137</v>
      </c>
      <c r="P330" s="314" t="s">
        <v>137</v>
      </c>
      <c r="Q330" s="307"/>
    </row>
    <row r="331" spans="1:17" ht="29.25" customHeight="1" x14ac:dyDescent="0.2">
      <c r="A331" s="320">
        <v>9</v>
      </c>
      <c r="B331" s="770" t="s">
        <v>140</v>
      </c>
      <c r="C331" s="760" t="s">
        <v>445</v>
      </c>
      <c r="D331" s="761"/>
      <c r="E331" s="314" t="s">
        <v>137</v>
      </c>
      <c r="F331" s="314" t="s">
        <v>137</v>
      </c>
      <c r="G331" s="314" t="s">
        <v>137</v>
      </c>
      <c r="H331" s="314" t="s">
        <v>137</v>
      </c>
      <c r="I331" s="314" t="s">
        <v>137</v>
      </c>
      <c r="J331" s="337" t="s">
        <v>137</v>
      </c>
      <c r="K331" s="314" t="s">
        <v>137</v>
      </c>
      <c r="L331" s="314" t="s">
        <v>137</v>
      </c>
      <c r="M331" s="314" t="s">
        <v>137</v>
      </c>
      <c r="N331" s="314" t="s">
        <v>137</v>
      </c>
      <c r="O331" s="314" t="s">
        <v>137</v>
      </c>
      <c r="P331" s="314" t="s">
        <v>137</v>
      </c>
      <c r="Q331" s="307"/>
    </row>
    <row r="332" spans="1:17" ht="20.25" customHeight="1" x14ac:dyDescent="0.2">
      <c r="A332" s="319">
        <v>10</v>
      </c>
      <c r="B332" s="770"/>
      <c r="C332" s="762" t="s">
        <v>83</v>
      </c>
      <c r="D332" s="763"/>
      <c r="E332" s="314" t="s">
        <v>137</v>
      </c>
      <c r="F332" s="314" t="s">
        <v>137</v>
      </c>
      <c r="G332" s="314" t="s">
        <v>137</v>
      </c>
      <c r="H332" s="314" t="s">
        <v>137</v>
      </c>
      <c r="I332" s="314" t="s">
        <v>137</v>
      </c>
      <c r="J332" s="337" t="s">
        <v>137</v>
      </c>
      <c r="K332" s="314" t="s">
        <v>137</v>
      </c>
      <c r="L332" s="314" t="s">
        <v>137</v>
      </c>
      <c r="M332" s="314" t="s">
        <v>137</v>
      </c>
      <c r="N332" s="314" t="s">
        <v>137</v>
      </c>
      <c r="O332" s="314" t="s">
        <v>137</v>
      </c>
      <c r="P332" s="314" t="s">
        <v>137</v>
      </c>
      <c r="Q332" s="307"/>
    </row>
    <row r="333" spans="1:17" ht="33.75" customHeight="1" x14ac:dyDescent="0.2">
      <c r="A333" s="319">
        <v>11</v>
      </c>
      <c r="B333" s="770"/>
      <c r="C333" s="762" t="s">
        <v>84</v>
      </c>
      <c r="D333" s="763"/>
      <c r="E333" s="314" t="s">
        <v>137</v>
      </c>
      <c r="F333" s="314" t="s">
        <v>137</v>
      </c>
      <c r="G333" s="314" t="s">
        <v>137</v>
      </c>
      <c r="H333" s="314" t="s">
        <v>137</v>
      </c>
      <c r="I333" s="314" t="s">
        <v>137</v>
      </c>
      <c r="J333" s="337" t="s">
        <v>137</v>
      </c>
      <c r="K333" s="314" t="s">
        <v>137</v>
      </c>
      <c r="L333" s="314" t="s">
        <v>137</v>
      </c>
      <c r="M333" s="314" t="s">
        <v>137</v>
      </c>
      <c r="N333" s="314" t="s">
        <v>137</v>
      </c>
      <c r="O333" s="314" t="s">
        <v>137</v>
      </c>
      <c r="P333" s="314" t="s">
        <v>137</v>
      </c>
      <c r="Q333" s="307"/>
    </row>
    <row r="334" spans="1:17" ht="18.75" customHeight="1" x14ac:dyDescent="0.2">
      <c r="A334" s="319">
        <v>12</v>
      </c>
      <c r="B334" s="770"/>
      <c r="C334" s="762" t="s">
        <v>85</v>
      </c>
      <c r="D334" s="763"/>
      <c r="E334" s="314" t="s">
        <v>137</v>
      </c>
      <c r="F334" s="314" t="s">
        <v>137</v>
      </c>
      <c r="G334" s="314" t="s">
        <v>137</v>
      </c>
      <c r="H334" s="314" t="s">
        <v>137</v>
      </c>
      <c r="I334" s="314" t="s">
        <v>137</v>
      </c>
      <c r="J334" s="337" t="s">
        <v>137</v>
      </c>
      <c r="K334" s="314" t="s">
        <v>137</v>
      </c>
      <c r="L334" s="314" t="s">
        <v>137</v>
      </c>
      <c r="M334" s="314" t="s">
        <v>137</v>
      </c>
      <c r="N334" s="314" t="s">
        <v>137</v>
      </c>
      <c r="O334" s="314" t="s">
        <v>137</v>
      </c>
      <c r="P334" s="314" t="s">
        <v>137</v>
      </c>
      <c r="Q334" s="307"/>
    </row>
    <row r="335" spans="1:17" ht="31.5" customHeight="1" x14ac:dyDescent="0.2">
      <c r="A335" s="319">
        <v>13</v>
      </c>
      <c r="B335" s="770"/>
      <c r="C335" s="762" t="s">
        <v>86</v>
      </c>
      <c r="D335" s="763"/>
      <c r="E335" s="314" t="s">
        <v>137</v>
      </c>
      <c r="F335" s="314" t="s">
        <v>137</v>
      </c>
      <c r="G335" s="314" t="s">
        <v>137</v>
      </c>
      <c r="H335" s="314" t="s">
        <v>137</v>
      </c>
      <c r="I335" s="314" t="s">
        <v>137</v>
      </c>
      <c r="J335" s="337" t="s">
        <v>137</v>
      </c>
      <c r="K335" s="314" t="s">
        <v>137</v>
      </c>
      <c r="L335" s="314" t="s">
        <v>137</v>
      </c>
      <c r="M335" s="314" t="s">
        <v>137</v>
      </c>
      <c r="N335" s="314" t="s">
        <v>137</v>
      </c>
      <c r="O335" s="314" t="s">
        <v>137</v>
      </c>
      <c r="P335" s="314" t="s">
        <v>137</v>
      </c>
      <c r="Q335" s="307"/>
    </row>
    <row r="336" spans="1:17" ht="22.5" customHeight="1" x14ac:dyDescent="0.2">
      <c r="A336" s="319">
        <v>14</v>
      </c>
      <c r="B336" s="769"/>
      <c r="C336" s="754" t="s">
        <v>87</v>
      </c>
      <c r="D336" s="755"/>
      <c r="E336" s="314" t="s">
        <v>137</v>
      </c>
      <c r="F336" s="314" t="s">
        <v>137</v>
      </c>
      <c r="G336" s="314" t="s">
        <v>137</v>
      </c>
      <c r="H336" s="314" t="s">
        <v>137</v>
      </c>
      <c r="I336" s="314" t="s">
        <v>137</v>
      </c>
      <c r="J336" s="337" t="s">
        <v>137</v>
      </c>
      <c r="K336" s="314" t="s">
        <v>137</v>
      </c>
      <c r="L336" s="314" t="s">
        <v>137</v>
      </c>
      <c r="M336" s="314" t="s">
        <v>137</v>
      </c>
      <c r="N336" s="314" t="s">
        <v>137</v>
      </c>
      <c r="O336" s="314" t="s">
        <v>137</v>
      </c>
      <c r="P336" s="314" t="s">
        <v>137</v>
      </c>
      <c r="Q336" s="307"/>
    </row>
    <row r="337" spans="1:17" ht="18.75" customHeight="1" x14ac:dyDescent="0.2">
      <c r="A337" s="319">
        <v>15</v>
      </c>
      <c r="B337" s="735" t="s">
        <v>450</v>
      </c>
      <c r="C337" s="735"/>
      <c r="D337" s="735"/>
      <c r="E337" s="314" t="s">
        <v>137</v>
      </c>
      <c r="F337" s="314" t="s">
        <v>137</v>
      </c>
      <c r="G337" s="314" t="s">
        <v>461</v>
      </c>
      <c r="H337" s="314" t="s">
        <v>461</v>
      </c>
      <c r="I337" s="314" t="s">
        <v>461</v>
      </c>
      <c r="J337" s="337" t="s">
        <v>461</v>
      </c>
      <c r="K337" s="314" t="s">
        <v>461</v>
      </c>
      <c r="L337" s="314" t="s">
        <v>461</v>
      </c>
      <c r="M337" s="314" t="s">
        <v>137</v>
      </c>
      <c r="N337" s="314" t="s">
        <v>137</v>
      </c>
      <c r="O337" s="314" t="s">
        <v>137</v>
      </c>
      <c r="P337" s="314" t="s">
        <v>137</v>
      </c>
      <c r="Q337" s="307"/>
    </row>
    <row r="338" spans="1:17" ht="32.25" customHeight="1" x14ac:dyDescent="0.2">
      <c r="A338" s="319" t="s">
        <v>451</v>
      </c>
      <c r="B338" s="735" t="s">
        <v>449</v>
      </c>
      <c r="C338" s="735"/>
      <c r="D338" s="735"/>
      <c r="E338" s="314" t="s">
        <v>137</v>
      </c>
      <c r="F338" s="314" t="s">
        <v>137</v>
      </c>
      <c r="G338" s="314" t="s">
        <v>461</v>
      </c>
      <c r="H338" s="314" t="s">
        <v>461</v>
      </c>
      <c r="I338" s="314" t="s">
        <v>461</v>
      </c>
      <c r="J338" s="337" t="s">
        <v>461</v>
      </c>
      <c r="K338" s="314" t="s">
        <v>461</v>
      </c>
      <c r="L338" s="314" t="s">
        <v>461</v>
      </c>
      <c r="M338" s="314" t="s">
        <v>137</v>
      </c>
      <c r="N338" s="314" t="s">
        <v>137</v>
      </c>
      <c r="O338" s="314" t="s">
        <v>137</v>
      </c>
      <c r="P338" s="314" t="s">
        <v>137</v>
      </c>
      <c r="Q338" s="307"/>
    </row>
    <row r="339" spans="1:17" ht="17.25" customHeight="1" x14ac:dyDescent="0.2">
      <c r="A339" s="329">
        <v>16</v>
      </c>
      <c r="B339" s="736" t="s">
        <v>88</v>
      </c>
      <c r="C339" s="736"/>
      <c r="D339" s="737"/>
      <c r="E339" s="330">
        <f t="shared" ref="E339:O339" si="9">SUM(E323:E337)</f>
        <v>0</v>
      </c>
      <c r="F339" s="330">
        <f t="shared" si="9"/>
        <v>0</v>
      </c>
      <c r="G339" s="330">
        <f t="shared" si="9"/>
        <v>0</v>
      </c>
      <c r="H339" s="330">
        <f t="shared" si="9"/>
        <v>0</v>
      </c>
      <c r="I339" s="330">
        <f t="shared" si="9"/>
        <v>0</v>
      </c>
      <c r="J339" s="330">
        <f t="shared" si="9"/>
        <v>0</v>
      </c>
      <c r="K339" s="330">
        <f t="shared" si="9"/>
        <v>0</v>
      </c>
      <c r="L339" s="330">
        <f t="shared" si="9"/>
        <v>0</v>
      </c>
      <c r="M339" s="330">
        <f t="shared" si="9"/>
        <v>0</v>
      </c>
      <c r="N339" s="330">
        <f t="shared" si="9"/>
        <v>0</v>
      </c>
      <c r="O339" s="330">
        <f t="shared" si="9"/>
        <v>0</v>
      </c>
      <c r="P339" s="330">
        <f>SUM(P323:P337)</f>
        <v>0</v>
      </c>
      <c r="Q339" s="307"/>
    </row>
    <row r="340" spans="1:17" ht="38.25" customHeight="1" x14ac:dyDescent="0.2">
      <c r="A340" s="732">
        <v>17</v>
      </c>
      <c r="B340" s="733" t="s">
        <v>452</v>
      </c>
      <c r="C340" s="733"/>
      <c r="D340" s="733"/>
      <c r="E340" s="733"/>
      <c r="F340" s="733"/>
      <c r="G340" s="733"/>
      <c r="H340" s="733"/>
      <c r="I340" s="733"/>
      <c r="J340" s="733"/>
      <c r="K340" s="733"/>
      <c r="L340" s="733"/>
      <c r="M340" s="733"/>
      <c r="N340" s="733"/>
      <c r="O340" s="733"/>
      <c r="P340" s="733"/>
      <c r="Q340" s="324"/>
    </row>
    <row r="341" spans="1:17" ht="14.25" customHeight="1" x14ac:dyDescent="0.2">
      <c r="A341" s="732"/>
      <c r="B341" s="734" t="s">
        <v>454</v>
      </c>
      <c r="C341" s="734"/>
      <c r="D341" s="734"/>
      <c r="E341" s="734" t="s">
        <v>456</v>
      </c>
      <c r="F341" s="734"/>
      <c r="G341" s="734" t="s">
        <v>457</v>
      </c>
      <c r="H341" s="734"/>
      <c r="I341" s="734"/>
      <c r="J341" s="734" t="s">
        <v>458</v>
      </c>
      <c r="K341" s="734"/>
      <c r="L341" s="734"/>
      <c r="M341" s="734" t="s">
        <v>459</v>
      </c>
      <c r="N341" s="734"/>
      <c r="O341" s="734" t="s">
        <v>460</v>
      </c>
      <c r="P341" s="734"/>
      <c r="Q341" s="324"/>
    </row>
    <row r="342" spans="1:17" ht="14.25" customHeight="1" x14ac:dyDescent="0.2">
      <c r="A342" s="732"/>
      <c r="B342" s="734" t="s">
        <v>453</v>
      </c>
      <c r="C342" s="734"/>
      <c r="D342" s="734"/>
      <c r="E342" s="734"/>
      <c r="F342" s="734"/>
      <c r="G342" s="734"/>
      <c r="H342" s="734"/>
      <c r="I342" s="734"/>
      <c r="J342" s="734"/>
      <c r="K342" s="734"/>
      <c r="L342" s="734"/>
      <c r="M342" s="734"/>
      <c r="N342" s="734"/>
      <c r="O342" s="734"/>
      <c r="P342" s="734"/>
    </row>
    <row r="343" spans="1:17" ht="14.25" customHeight="1" x14ac:dyDescent="0.2">
      <c r="A343" s="732"/>
      <c r="B343" s="734" t="s">
        <v>455</v>
      </c>
      <c r="C343" s="734"/>
      <c r="D343" s="734"/>
      <c r="E343" s="734"/>
      <c r="F343" s="734"/>
      <c r="G343" s="734"/>
      <c r="H343" s="734"/>
      <c r="I343" s="734"/>
      <c r="J343" s="734"/>
      <c r="K343" s="734"/>
      <c r="L343" s="734"/>
      <c r="M343" s="734"/>
      <c r="N343" s="734"/>
      <c r="O343" s="734"/>
      <c r="P343" s="734"/>
    </row>
    <row r="345" spans="1:17" x14ac:dyDescent="0.2">
      <c r="B345" s="299"/>
      <c r="C345" s="299"/>
      <c r="D345" s="299"/>
      <c r="E345" s="299"/>
      <c r="F345" s="299"/>
      <c r="G345" s="299"/>
      <c r="H345" s="299"/>
      <c r="I345" s="299"/>
      <c r="J345" s="331"/>
      <c r="K345" s="299"/>
      <c r="L345" s="299"/>
      <c r="M345" s="299"/>
      <c r="N345" s="299"/>
      <c r="O345" s="299"/>
      <c r="P345" s="300" t="s">
        <v>141</v>
      </c>
    </row>
    <row r="346" spans="1:17" x14ac:dyDescent="0.2">
      <c r="B346" s="299"/>
      <c r="C346" s="299"/>
      <c r="D346" s="299"/>
      <c r="E346" s="299"/>
      <c r="F346" s="299"/>
      <c r="G346" s="299"/>
      <c r="H346" s="299"/>
      <c r="I346" s="299"/>
      <c r="J346" s="331"/>
      <c r="K346" s="299"/>
      <c r="L346" s="299"/>
      <c r="M346" s="299"/>
      <c r="N346" s="299"/>
      <c r="O346" s="299"/>
      <c r="P346" s="293" t="s">
        <v>425</v>
      </c>
    </row>
    <row r="347" spans="1:17" x14ac:dyDescent="0.2">
      <c r="A347" s="301"/>
      <c r="B347" s="301"/>
      <c r="C347" s="301"/>
      <c r="D347" s="301"/>
      <c r="E347" s="301"/>
      <c r="F347" s="301"/>
      <c r="G347" s="301"/>
      <c r="H347" s="301"/>
      <c r="I347" s="301"/>
      <c r="J347" s="332"/>
      <c r="K347" s="301"/>
      <c r="L347" s="301"/>
      <c r="M347" s="301"/>
      <c r="N347" s="301"/>
      <c r="O347" s="301"/>
      <c r="P347" s="300" t="s">
        <v>64</v>
      </c>
    </row>
    <row r="348" spans="1:17" ht="35.25" customHeight="1" x14ac:dyDescent="0.25">
      <c r="A348" s="757" t="s">
        <v>463</v>
      </c>
      <c r="B348" s="757"/>
      <c r="C348" s="757"/>
      <c r="D348" s="757"/>
      <c r="E348" s="757"/>
      <c r="F348" s="757"/>
      <c r="G348" s="757"/>
      <c r="H348" s="757"/>
      <c r="I348" s="757"/>
      <c r="J348" s="757"/>
      <c r="K348" s="757"/>
      <c r="L348" s="757"/>
      <c r="M348" s="757"/>
      <c r="N348" s="757"/>
      <c r="O348" s="757"/>
      <c r="P348" s="757"/>
    </row>
    <row r="349" spans="1:17" ht="21.75" customHeight="1" x14ac:dyDescent="0.2">
      <c r="A349" s="758" t="s">
        <v>462</v>
      </c>
      <c r="B349" s="758"/>
      <c r="C349" s="758"/>
      <c r="D349" s="758"/>
      <c r="E349" s="758"/>
      <c r="F349" s="758"/>
      <c r="G349" s="758"/>
      <c r="H349" s="758"/>
      <c r="I349" s="758"/>
      <c r="J349" s="758"/>
      <c r="K349" s="758"/>
      <c r="L349" s="758"/>
      <c r="M349" s="758"/>
      <c r="N349" s="758"/>
      <c r="O349" s="758"/>
      <c r="P349" s="758"/>
    </row>
    <row r="350" spans="1:17" ht="12" customHeight="1" x14ac:dyDescent="0.2">
      <c r="A350" s="741" t="s">
        <v>11</v>
      </c>
      <c r="B350" s="741"/>
      <c r="C350" s="741"/>
      <c r="D350" s="741"/>
      <c r="E350" s="741"/>
      <c r="F350" s="741"/>
      <c r="G350" s="741"/>
      <c r="H350" s="741"/>
      <c r="I350" s="741"/>
      <c r="J350" s="741"/>
      <c r="K350" s="741"/>
      <c r="L350" s="741"/>
      <c r="M350" s="741"/>
      <c r="N350" s="741"/>
      <c r="O350" s="741"/>
      <c r="P350" s="741"/>
    </row>
    <row r="351" spans="1:17" ht="14.25" customHeight="1" x14ac:dyDescent="0.25">
      <c r="A351" s="759" t="s">
        <v>563</v>
      </c>
      <c r="B351" s="759"/>
      <c r="C351" s="759"/>
      <c r="D351" s="759"/>
      <c r="E351" s="759"/>
      <c r="F351" s="759"/>
      <c r="G351" s="759"/>
      <c r="H351" s="759"/>
      <c r="I351" s="759"/>
      <c r="J351" s="759"/>
      <c r="K351" s="759"/>
      <c r="L351" s="759"/>
      <c r="M351" s="759"/>
      <c r="N351" s="759"/>
      <c r="O351" s="759"/>
      <c r="P351" s="759"/>
    </row>
    <row r="352" spans="1:17" ht="34.5" customHeight="1" thickBot="1" x14ac:dyDescent="0.25">
      <c r="A352" s="742" t="s">
        <v>66</v>
      </c>
      <c r="B352" s="744" t="s">
        <v>67</v>
      </c>
      <c r="C352" s="744"/>
      <c r="D352" s="744"/>
      <c r="E352" s="745" t="s">
        <v>90</v>
      </c>
      <c r="F352" s="745"/>
      <c r="G352" s="746" t="s">
        <v>68</v>
      </c>
      <c r="H352" s="746"/>
      <c r="I352" s="746"/>
      <c r="J352" s="746"/>
      <c r="K352" s="746"/>
      <c r="L352" s="746"/>
      <c r="M352" s="745" t="s">
        <v>89</v>
      </c>
      <c r="N352" s="745"/>
      <c r="O352" s="745" t="s">
        <v>69</v>
      </c>
      <c r="P352" s="747"/>
      <c r="Q352" s="307"/>
    </row>
    <row r="353" spans="1:17" ht="13.5" thickBot="1" x14ac:dyDescent="0.25">
      <c r="A353" s="742"/>
      <c r="B353" s="744"/>
      <c r="C353" s="744"/>
      <c r="D353" s="744"/>
      <c r="E353" s="748" t="s">
        <v>70</v>
      </c>
      <c r="F353" s="748" t="s">
        <v>448</v>
      </c>
      <c r="G353" s="748" t="s">
        <v>70</v>
      </c>
      <c r="H353" s="748" t="s">
        <v>448</v>
      </c>
      <c r="I353" s="749" t="s">
        <v>71</v>
      </c>
      <c r="J353" s="749"/>
      <c r="K353" s="749"/>
      <c r="L353" s="749"/>
      <c r="M353" s="748" t="s">
        <v>70</v>
      </c>
      <c r="N353" s="750" t="s">
        <v>448</v>
      </c>
      <c r="O353" s="748" t="s">
        <v>70</v>
      </c>
      <c r="P353" s="751" t="s">
        <v>448</v>
      </c>
      <c r="Q353" s="307"/>
    </row>
    <row r="354" spans="1:17" ht="13.5" thickBot="1" x14ac:dyDescent="0.25">
      <c r="A354" s="742"/>
      <c r="B354" s="744"/>
      <c r="C354" s="744"/>
      <c r="D354" s="744"/>
      <c r="E354" s="748"/>
      <c r="F354" s="748"/>
      <c r="G354" s="748"/>
      <c r="H354" s="748"/>
      <c r="I354" s="753" t="s">
        <v>72</v>
      </c>
      <c r="J354" s="751" t="s">
        <v>73</v>
      </c>
      <c r="K354" s="751"/>
      <c r="L354" s="751"/>
      <c r="M354" s="748"/>
      <c r="N354" s="750"/>
      <c r="O354" s="748"/>
      <c r="P354" s="752"/>
      <c r="Q354" s="307"/>
    </row>
    <row r="355" spans="1:17" ht="53.25" customHeight="1" thickBot="1" x14ac:dyDescent="0.25">
      <c r="A355" s="742"/>
      <c r="B355" s="744"/>
      <c r="C355" s="744"/>
      <c r="D355" s="744"/>
      <c r="E355" s="748"/>
      <c r="F355" s="748"/>
      <c r="G355" s="748"/>
      <c r="H355" s="748"/>
      <c r="I355" s="753"/>
      <c r="J355" s="335" t="s">
        <v>385</v>
      </c>
      <c r="K355" s="308" t="s">
        <v>74</v>
      </c>
      <c r="L355" s="356" t="s">
        <v>75</v>
      </c>
      <c r="M355" s="748"/>
      <c r="N355" s="750"/>
      <c r="O355" s="748"/>
      <c r="P355" s="751"/>
      <c r="Q355" s="307"/>
    </row>
    <row r="356" spans="1:17" x14ac:dyDescent="0.2">
      <c r="A356" s="743"/>
      <c r="B356" s="744">
        <v>1</v>
      </c>
      <c r="C356" s="744"/>
      <c r="D356" s="744"/>
      <c r="E356" s="310">
        <v>2</v>
      </c>
      <c r="F356" s="310">
        <v>3</v>
      </c>
      <c r="G356" s="310">
        <v>4</v>
      </c>
      <c r="H356" s="310">
        <v>5</v>
      </c>
      <c r="I356" s="310">
        <v>6</v>
      </c>
      <c r="J356" s="336">
        <v>7</v>
      </c>
      <c r="K356" s="310">
        <v>8</v>
      </c>
      <c r="L356" s="310">
        <v>9</v>
      </c>
      <c r="M356" s="310">
        <v>10</v>
      </c>
      <c r="N356" s="310">
        <v>11</v>
      </c>
      <c r="O356" s="310">
        <v>12</v>
      </c>
      <c r="P356" s="311">
        <v>13</v>
      </c>
      <c r="Q356" s="307"/>
    </row>
    <row r="357" spans="1:17" ht="17.25" customHeight="1" thickBot="1" x14ac:dyDescent="0.25">
      <c r="A357" s="312">
        <v>1</v>
      </c>
      <c r="B357" s="764" t="s">
        <v>76</v>
      </c>
      <c r="C357" s="766" t="s">
        <v>77</v>
      </c>
      <c r="D357" s="313" t="s">
        <v>78</v>
      </c>
      <c r="E357" s="314" t="s">
        <v>137</v>
      </c>
      <c r="F357" s="314" t="s">
        <v>137</v>
      </c>
      <c r="G357" s="314" t="s">
        <v>137</v>
      </c>
      <c r="H357" s="314" t="s">
        <v>137</v>
      </c>
      <c r="I357" s="314" t="s">
        <v>137</v>
      </c>
      <c r="J357" s="337" t="s">
        <v>137</v>
      </c>
      <c r="K357" s="314" t="s">
        <v>137</v>
      </c>
      <c r="L357" s="314" t="s">
        <v>137</v>
      </c>
      <c r="M357" s="314" t="s">
        <v>137</v>
      </c>
      <c r="N357" s="314" t="s">
        <v>137</v>
      </c>
      <c r="O357" s="314" t="s">
        <v>137</v>
      </c>
      <c r="P357" s="314" t="s">
        <v>137</v>
      </c>
      <c r="Q357" s="307"/>
    </row>
    <row r="358" spans="1:17" ht="17.25" customHeight="1" thickBot="1" x14ac:dyDescent="0.25">
      <c r="A358" s="315">
        <v>2</v>
      </c>
      <c r="B358" s="765"/>
      <c r="C358" s="767"/>
      <c r="D358" s="316" t="s">
        <v>79</v>
      </c>
      <c r="E358" s="314" t="s">
        <v>137</v>
      </c>
      <c r="F358" s="314" t="s">
        <v>137</v>
      </c>
      <c r="G358" s="314" t="s">
        <v>137</v>
      </c>
      <c r="H358" s="314" t="s">
        <v>137</v>
      </c>
      <c r="I358" s="314" t="s">
        <v>137</v>
      </c>
      <c r="J358" s="337" t="s">
        <v>137</v>
      </c>
      <c r="K358" s="314" t="s">
        <v>137</v>
      </c>
      <c r="L358" s="314" t="s">
        <v>137</v>
      </c>
      <c r="M358" s="314" t="s">
        <v>137</v>
      </c>
      <c r="N358" s="314" t="s">
        <v>137</v>
      </c>
      <c r="O358" s="314" t="s">
        <v>137</v>
      </c>
      <c r="P358" s="314" t="s">
        <v>137</v>
      </c>
      <c r="Q358" s="307"/>
    </row>
    <row r="359" spans="1:17" ht="17.25" customHeight="1" thickBot="1" x14ac:dyDescent="0.25">
      <c r="A359" s="315">
        <v>3</v>
      </c>
      <c r="B359" s="765"/>
      <c r="C359" s="768" t="s">
        <v>80</v>
      </c>
      <c r="D359" s="317" t="s">
        <v>78</v>
      </c>
      <c r="E359" s="314" t="s">
        <v>137</v>
      </c>
      <c r="F359" s="314" t="s">
        <v>137</v>
      </c>
      <c r="G359" s="314" t="s">
        <v>137</v>
      </c>
      <c r="H359" s="314" t="s">
        <v>137</v>
      </c>
      <c r="I359" s="314" t="s">
        <v>137</v>
      </c>
      <c r="J359" s="337" t="s">
        <v>137</v>
      </c>
      <c r="K359" s="314" t="s">
        <v>137</v>
      </c>
      <c r="L359" s="314" t="s">
        <v>137</v>
      </c>
      <c r="M359" s="314" t="s">
        <v>137</v>
      </c>
      <c r="N359" s="314" t="s">
        <v>137</v>
      </c>
      <c r="O359" s="314" t="s">
        <v>137</v>
      </c>
      <c r="P359" s="314" t="s">
        <v>137</v>
      </c>
      <c r="Q359" s="307"/>
    </row>
    <row r="360" spans="1:17" ht="17.25" customHeight="1" x14ac:dyDescent="0.2">
      <c r="A360" s="315">
        <v>4</v>
      </c>
      <c r="B360" s="765"/>
      <c r="C360" s="768"/>
      <c r="D360" s="317" t="s">
        <v>79</v>
      </c>
      <c r="E360" s="314" t="s">
        <v>137</v>
      </c>
      <c r="F360" s="314" t="s">
        <v>137</v>
      </c>
      <c r="G360" s="314" t="s">
        <v>137</v>
      </c>
      <c r="H360" s="314" t="s">
        <v>137</v>
      </c>
      <c r="I360" s="314" t="s">
        <v>137</v>
      </c>
      <c r="J360" s="337" t="s">
        <v>137</v>
      </c>
      <c r="K360" s="314" t="s">
        <v>137</v>
      </c>
      <c r="L360" s="314" t="s">
        <v>137</v>
      </c>
      <c r="M360" s="314" t="s">
        <v>137</v>
      </c>
      <c r="N360" s="314" t="s">
        <v>137</v>
      </c>
      <c r="O360" s="314" t="s">
        <v>137</v>
      </c>
      <c r="P360" s="314" t="s">
        <v>137</v>
      </c>
      <c r="Q360" s="307"/>
    </row>
    <row r="361" spans="1:17" ht="17.25" customHeight="1" x14ac:dyDescent="0.2">
      <c r="A361" s="315">
        <v>5</v>
      </c>
      <c r="B361" s="769" t="s">
        <v>81</v>
      </c>
      <c r="C361" s="354" t="s">
        <v>77</v>
      </c>
      <c r="D361" s="318" t="s">
        <v>79</v>
      </c>
      <c r="E361" s="314" t="s">
        <v>137</v>
      </c>
      <c r="F361" s="314" t="s">
        <v>137</v>
      </c>
      <c r="G361" s="314" t="s">
        <v>137</v>
      </c>
      <c r="H361" s="314" t="s">
        <v>137</v>
      </c>
      <c r="I361" s="314" t="s">
        <v>137</v>
      </c>
      <c r="J361" s="337" t="s">
        <v>137</v>
      </c>
      <c r="K361" s="314" t="s">
        <v>137</v>
      </c>
      <c r="L361" s="314" t="s">
        <v>137</v>
      </c>
      <c r="M361" s="314" t="s">
        <v>137</v>
      </c>
      <c r="N361" s="314" t="s">
        <v>137</v>
      </c>
      <c r="O361" s="314" t="s">
        <v>137</v>
      </c>
      <c r="P361" s="314" t="s">
        <v>137</v>
      </c>
      <c r="Q361" s="307"/>
    </row>
    <row r="362" spans="1:17" ht="17.25" customHeight="1" x14ac:dyDescent="0.2">
      <c r="A362" s="315">
        <v>6</v>
      </c>
      <c r="B362" s="769"/>
      <c r="C362" s="354" t="s">
        <v>80</v>
      </c>
      <c r="D362" s="318" t="s">
        <v>79</v>
      </c>
      <c r="E362" s="314" t="s">
        <v>137</v>
      </c>
      <c r="F362" s="314" t="s">
        <v>137</v>
      </c>
      <c r="G362" s="314" t="s">
        <v>137</v>
      </c>
      <c r="H362" s="314" t="s">
        <v>137</v>
      </c>
      <c r="I362" s="314" t="s">
        <v>137</v>
      </c>
      <c r="J362" s="337" t="s">
        <v>137</v>
      </c>
      <c r="K362" s="314" t="s">
        <v>137</v>
      </c>
      <c r="L362" s="314" t="s">
        <v>137</v>
      </c>
      <c r="M362" s="314" t="s">
        <v>137</v>
      </c>
      <c r="N362" s="314" t="s">
        <v>137</v>
      </c>
      <c r="O362" s="314" t="s">
        <v>137</v>
      </c>
      <c r="P362" s="314" t="s">
        <v>137</v>
      </c>
      <c r="Q362" s="307"/>
    </row>
    <row r="363" spans="1:17" ht="17.25" customHeight="1" x14ac:dyDescent="0.2">
      <c r="A363" s="319">
        <v>7</v>
      </c>
      <c r="B363" s="770" t="s">
        <v>82</v>
      </c>
      <c r="C363" s="355" t="s">
        <v>77</v>
      </c>
      <c r="D363" s="318" t="s">
        <v>79</v>
      </c>
      <c r="E363" s="314" t="s">
        <v>137</v>
      </c>
      <c r="F363" s="314" t="s">
        <v>137</v>
      </c>
      <c r="G363" s="314" t="s">
        <v>137</v>
      </c>
      <c r="H363" s="314" t="s">
        <v>137</v>
      </c>
      <c r="I363" s="314" t="s">
        <v>137</v>
      </c>
      <c r="J363" s="337" t="s">
        <v>137</v>
      </c>
      <c r="K363" s="314" t="s">
        <v>137</v>
      </c>
      <c r="L363" s="314" t="s">
        <v>137</v>
      </c>
      <c r="M363" s="314" t="s">
        <v>137</v>
      </c>
      <c r="N363" s="314" t="s">
        <v>137</v>
      </c>
      <c r="O363" s="314" t="s">
        <v>137</v>
      </c>
      <c r="P363" s="314" t="s">
        <v>137</v>
      </c>
      <c r="Q363" s="307"/>
    </row>
    <row r="364" spans="1:17" ht="17.25" customHeight="1" x14ac:dyDescent="0.2">
      <c r="A364" s="319">
        <v>8</v>
      </c>
      <c r="B364" s="770"/>
      <c r="C364" s="355" t="s">
        <v>80</v>
      </c>
      <c r="D364" s="318" t="s">
        <v>79</v>
      </c>
      <c r="E364" s="314" t="s">
        <v>137</v>
      </c>
      <c r="F364" s="314" t="s">
        <v>137</v>
      </c>
      <c r="G364" s="314" t="s">
        <v>137</v>
      </c>
      <c r="H364" s="314" t="s">
        <v>137</v>
      </c>
      <c r="I364" s="314" t="s">
        <v>137</v>
      </c>
      <c r="J364" s="337" t="s">
        <v>137</v>
      </c>
      <c r="K364" s="314" t="s">
        <v>137</v>
      </c>
      <c r="L364" s="314" t="s">
        <v>137</v>
      </c>
      <c r="M364" s="314" t="s">
        <v>137</v>
      </c>
      <c r="N364" s="314" t="s">
        <v>137</v>
      </c>
      <c r="O364" s="314" t="s">
        <v>137</v>
      </c>
      <c r="P364" s="314" t="s">
        <v>137</v>
      </c>
      <c r="Q364" s="307"/>
    </row>
    <row r="365" spans="1:17" ht="29.25" customHeight="1" x14ac:dyDescent="0.2">
      <c r="A365" s="320">
        <v>9</v>
      </c>
      <c r="B365" s="770" t="s">
        <v>140</v>
      </c>
      <c r="C365" s="760" t="s">
        <v>445</v>
      </c>
      <c r="D365" s="761"/>
      <c r="E365" s="314" t="s">
        <v>137</v>
      </c>
      <c r="F365" s="314" t="s">
        <v>137</v>
      </c>
      <c r="G365" s="314" t="s">
        <v>137</v>
      </c>
      <c r="H365" s="314" t="s">
        <v>137</v>
      </c>
      <c r="I365" s="314" t="s">
        <v>137</v>
      </c>
      <c r="J365" s="337" t="s">
        <v>137</v>
      </c>
      <c r="K365" s="314" t="s">
        <v>137</v>
      </c>
      <c r="L365" s="314" t="s">
        <v>137</v>
      </c>
      <c r="M365" s="314" t="s">
        <v>137</v>
      </c>
      <c r="N365" s="314" t="s">
        <v>137</v>
      </c>
      <c r="O365" s="314" t="s">
        <v>137</v>
      </c>
      <c r="P365" s="314" t="s">
        <v>137</v>
      </c>
      <c r="Q365" s="307"/>
    </row>
    <row r="366" spans="1:17" ht="20.25" customHeight="1" x14ac:dyDescent="0.2">
      <c r="A366" s="319">
        <v>10</v>
      </c>
      <c r="B366" s="770"/>
      <c r="C366" s="762" t="s">
        <v>83</v>
      </c>
      <c r="D366" s="763"/>
      <c r="E366" s="314" t="s">
        <v>137</v>
      </c>
      <c r="F366" s="314" t="s">
        <v>137</v>
      </c>
      <c r="G366" s="314" t="s">
        <v>137</v>
      </c>
      <c r="H366" s="314" t="s">
        <v>137</v>
      </c>
      <c r="I366" s="314" t="s">
        <v>137</v>
      </c>
      <c r="J366" s="337" t="s">
        <v>137</v>
      </c>
      <c r="K366" s="314" t="s">
        <v>137</v>
      </c>
      <c r="L366" s="314" t="s">
        <v>137</v>
      </c>
      <c r="M366" s="314" t="s">
        <v>137</v>
      </c>
      <c r="N366" s="314" t="s">
        <v>137</v>
      </c>
      <c r="O366" s="314" t="s">
        <v>137</v>
      </c>
      <c r="P366" s="314" t="s">
        <v>137</v>
      </c>
      <c r="Q366" s="307"/>
    </row>
    <row r="367" spans="1:17" ht="33.75" customHeight="1" x14ac:dyDescent="0.2">
      <c r="A367" s="319">
        <v>11</v>
      </c>
      <c r="B367" s="770"/>
      <c r="C367" s="762" t="s">
        <v>84</v>
      </c>
      <c r="D367" s="763"/>
      <c r="E367" s="314" t="s">
        <v>137</v>
      </c>
      <c r="F367" s="314" t="s">
        <v>137</v>
      </c>
      <c r="G367" s="314" t="s">
        <v>137</v>
      </c>
      <c r="H367" s="314" t="s">
        <v>137</v>
      </c>
      <c r="I367" s="314" t="s">
        <v>137</v>
      </c>
      <c r="J367" s="337" t="s">
        <v>137</v>
      </c>
      <c r="K367" s="314" t="s">
        <v>137</v>
      </c>
      <c r="L367" s="314" t="s">
        <v>137</v>
      </c>
      <c r="M367" s="314" t="s">
        <v>137</v>
      </c>
      <c r="N367" s="314" t="s">
        <v>137</v>
      </c>
      <c r="O367" s="314" t="s">
        <v>137</v>
      </c>
      <c r="P367" s="314" t="s">
        <v>137</v>
      </c>
      <c r="Q367" s="307"/>
    </row>
    <row r="368" spans="1:17" ht="18.75" customHeight="1" x14ac:dyDescent="0.2">
      <c r="A368" s="319">
        <v>12</v>
      </c>
      <c r="B368" s="770"/>
      <c r="C368" s="762" t="s">
        <v>85</v>
      </c>
      <c r="D368" s="763"/>
      <c r="E368" s="314" t="s">
        <v>137</v>
      </c>
      <c r="F368" s="314" t="s">
        <v>137</v>
      </c>
      <c r="G368" s="314" t="s">
        <v>137</v>
      </c>
      <c r="H368" s="314" t="s">
        <v>137</v>
      </c>
      <c r="I368" s="314" t="s">
        <v>137</v>
      </c>
      <c r="J368" s="337" t="s">
        <v>137</v>
      </c>
      <c r="K368" s="314" t="s">
        <v>137</v>
      </c>
      <c r="L368" s="314" t="s">
        <v>137</v>
      </c>
      <c r="M368" s="314" t="s">
        <v>137</v>
      </c>
      <c r="N368" s="314" t="s">
        <v>137</v>
      </c>
      <c r="O368" s="314" t="s">
        <v>137</v>
      </c>
      <c r="P368" s="314" t="s">
        <v>137</v>
      </c>
      <c r="Q368" s="307"/>
    </row>
    <row r="369" spans="1:17" ht="31.5" customHeight="1" x14ac:dyDescent="0.2">
      <c r="A369" s="319">
        <v>13</v>
      </c>
      <c r="B369" s="770"/>
      <c r="C369" s="762" t="s">
        <v>86</v>
      </c>
      <c r="D369" s="763"/>
      <c r="E369" s="314" t="s">
        <v>137</v>
      </c>
      <c r="F369" s="314" t="s">
        <v>137</v>
      </c>
      <c r="G369" s="314" t="s">
        <v>137</v>
      </c>
      <c r="H369" s="314" t="s">
        <v>137</v>
      </c>
      <c r="I369" s="314" t="s">
        <v>137</v>
      </c>
      <c r="J369" s="337" t="s">
        <v>137</v>
      </c>
      <c r="K369" s="314" t="s">
        <v>137</v>
      </c>
      <c r="L369" s="314" t="s">
        <v>137</v>
      </c>
      <c r="M369" s="314" t="s">
        <v>137</v>
      </c>
      <c r="N369" s="314" t="s">
        <v>137</v>
      </c>
      <c r="O369" s="314" t="s">
        <v>137</v>
      </c>
      <c r="P369" s="314" t="s">
        <v>137</v>
      </c>
      <c r="Q369" s="307"/>
    </row>
    <row r="370" spans="1:17" ht="22.5" customHeight="1" x14ac:dyDescent="0.2">
      <c r="A370" s="319">
        <v>14</v>
      </c>
      <c r="B370" s="769"/>
      <c r="C370" s="754" t="s">
        <v>87</v>
      </c>
      <c r="D370" s="755"/>
      <c r="E370" s="314" t="s">
        <v>137</v>
      </c>
      <c r="F370" s="314" t="s">
        <v>137</v>
      </c>
      <c r="G370" s="314" t="s">
        <v>137</v>
      </c>
      <c r="H370" s="314" t="s">
        <v>137</v>
      </c>
      <c r="I370" s="314" t="s">
        <v>137</v>
      </c>
      <c r="J370" s="337" t="s">
        <v>137</v>
      </c>
      <c r="K370" s="314" t="s">
        <v>137</v>
      </c>
      <c r="L370" s="314" t="s">
        <v>137</v>
      </c>
      <c r="M370" s="314" t="s">
        <v>137</v>
      </c>
      <c r="N370" s="314" t="s">
        <v>137</v>
      </c>
      <c r="O370" s="314" t="s">
        <v>137</v>
      </c>
      <c r="P370" s="314" t="s">
        <v>137</v>
      </c>
      <c r="Q370" s="307"/>
    </row>
    <row r="371" spans="1:17" ht="18.75" customHeight="1" x14ac:dyDescent="0.2">
      <c r="A371" s="319">
        <v>15</v>
      </c>
      <c r="B371" s="735" t="s">
        <v>450</v>
      </c>
      <c r="C371" s="735"/>
      <c r="D371" s="735"/>
      <c r="E371" s="314" t="s">
        <v>137</v>
      </c>
      <c r="F371" s="314" t="s">
        <v>137</v>
      </c>
      <c r="G371" s="314" t="s">
        <v>461</v>
      </c>
      <c r="H371" s="314" t="s">
        <v>461</v>
      </c>
      <c r="I371" s="314" t="s">
        <v>461</v>
      </c>
      <c r="J371" s="337" t="s">
        <v>461</v>
      </c>
      <c r="K371" s="314" t="s">
        <v>461</v>
      </c>
      <c r="L371" s="314" t="s">
        <v>461</v>
      </c>
      <c r="M371" s="314" t="s">
        <v>137</v>
      </c>
      <c r="N371" s="314" t="s">
        <v>137</v>
      </c>
      <c r="O371" s="314" t="s">
        <v>137</v>
      </c>
      <c r="P371" s="314" t="s">
        <v>137</v>
      </c>
      <c r="Q371" s="307"/>
    </row>
    <row r="372" spans="1:17" ht="32.25" customHeight="1" x14ac:dyDescent="0.2">
      <c r="A372" s="319" t="s">
        <v>451</v>
      </c>
      <c r="B372" s="735" t="s">
        <v>449</v>
      </c>
      <c r="C372" s="735"/>
      <c r="D372" s="735"/>
      <c r="E372" s="314" t="s">
        <v>137</v>
      </c>
      <c r="F372" s="314" t="s">
        <v>137</v>
      </c>
      <c r="G372" s="314" t="s">
        <v>461</v>
      </c>
      <c r="H372" s="314" t="s">
        <v>461</v>
      </c>
      <c r="I372" s="314" t="s">
        <v>461</v>
      </c>
      <c r="J372" s="337" t="s">
        <v>461</v>
      </c>
      <c r="K372" s="314" t="s">
        <v>461</v>
      </c>
      <c r="L372" s="314" t="s">
        <v>461</v>
      </c>
      <c r="M372" s="314" t="s">
        <v>137</v>
      </c>
      <c r="N372" s="314" t="s">
        <v>137</v>
      </c>
      <c r="O372" s="314" t="s">
        <v>137</v>
      </c>
      <c r="P372" s="314" t="s">
        <v>137</v>
      </c>
      <c r="Q372" s="307"/>
    </row>
    <row r="373" spans="1:17" ht="17.25" customHeight="1" x14ac:dyDescent="0.2">
      <c r="A373" s="329">
        <v>16</v>
      </c>
      <c r="B373" s="736" t="s">
        <v>88</v>
      </c>
      <c r="C373" s="736"/>
      <c r="D373" s="737"/>
      <c r="E373" s="330">
        <f t="shared" ref="E373:O373" si="10">SUM(E357:E371)</f>
        <v>0</v>
      </c>
      <c r="F373" s="330">
        <f t="shared" si="10"/>
        <v>0</v>
      </c>
      <c r="G373" s="330">
        <f t="shared" si="10"/>
        <v>0</v>
      </c>
      <c r="H373" s="330">
        <f t="shared" si="10"/>
        <v>0</v>
      </c>
      <c r="I373" s="330">
        <f t="shared" si="10"/>
        <v>0</v>
      </c>
      <c r="J373" s="330">
        <f t="shared" si="10"/>
        <v>0</v>
      </c>
      <c r="K373" s="330">
        <f t="shared" si="10"/>
        <v>0</v>
      </c>
      <c r="L373" s="330">
        <f t="shared" si="10"/>
        <v>0</v>
      </c>
      <c r="M373" s="330">
        <f t="shared" si="10"/>
        <v>0</v>
      </c>
      <c r="N373" s="330">
        <f t="shared" si="10"/>
        <v>0</v>
      </c>
      <c r="O373" s="330">
        <f t="shared" si="10"/>
        <v>0</v>
      </c>
      <c r="P373" s="330">
        <f>SUM(P357:P371)</f>
        <v>0</v>
      </c>
      <c r="Q373" s="307"/>
    </row>
    <row r="374" spans="1:17" ht="38.25" customHeight="1" x14ac:dyDescent="0.2">
      <c r="A374" s="732">
        <v>17</v>
      </c>
      <c r="B374" s="733" t="s">
        <v>452</v>
      </c>
      <c r="C374" s="733"/>
      <c r="D374" s="733"/>
      <c r="E374" s="733"/>
      <c r="F374" s="733"/>
      <c r="G374" s="733"/>
      <c r="H374" s="733"/>
      <c r="I374" s="733"/>
      <c r="J374" s="733"/>
      <c r="K374" s="733"/>
      <c r="L374" s="733"/>
      <c r="M374" s="733"/>
      <c r="N374" s="733"/>
      <c r="O374" s="733"/>
      <c r="P374" s="733"/>
      <c r="Q374" s="324"/>
    </row>
    <row r="375" spans="1:17" ht="14.25" customHeight="1" x14ac:dyDescent="0.2">
      <c r="A375" s="732"/>
      <c r="B375" s="734" t="s">
        <v>454</v>
      </c>
      <c r="C375" s="734"/>
      <c r="D375" s="734"/>
      <c r="E375" s="734" t="s">
        <v>456</v>
      </c>
      <c r="F375" s="734"/>
      <c r="G375" s="734" t="s">
        <v>457</v>
      </c>
      <c r="H375" s="734"/>
      <c r="I375" s="734"/>
      <c r="J375" s="734" t="s">
        <v>458</v>
      </c>
      <c r="K375" s="734"/>
      <c r="L375" s="734"/>
      <c r="M375" s="734" t="s">
        <v>459</v>
      </c>
      <c r="N375" s="734"/>
      <c r="O375" s="734" t="s">
        <v>460</v>
      </c>
      <c r="P375" s="734"/>
      <c r="Q375" s="324"/>
    </row>
    <row r="376" spans="1:17" ht="14.25" customHeight="1" x14ac:dyDescent="0.2">
      <c r="A376" s="732"/>
      <c r="B376" s="734" t="s">
        <v>453</v>
      </c>
      <c r="C376" s="734"/>
      <c r="D376" s="734"/>
      <c r="E376" s="734"/>
      <c r="F376" s="734"/>
      <c r="G376" s="734"/>
      <c r="H376" s="734"/>
      <c r="I376" s="734"/>
      <c r="J376" s="734"/>
      <c r="K376" s="734"/>
      <c r="L376" s="734"/>
      <c r="M376" s="734"/>
      <c r="N376" s="734"/>
      <c r="O376" s="734"/>
      <c r="P376" s="734"/>
    </row>
    <row r="377" spans="1:17" ht="14.25" customHeight="1" x14ac:dyDescent="0.2">
      <c r="A377" s="732"/>
      <c r="B377" s="734" t="s">
        <v>455</v>
      </c>
      <c r="C377" s="734"/>
      <c r="D377" s="734"/>
      <c r="E377" s="734"/>
      <c r="F377" s="734"/>
      <c r="G377" s="734"/>
      <c r="H377" s="734"/>
      <c r="I377" s="734"/>
      <c r="J377" s="734"/>
      <c r="K377" s="734"/>
      <c r="L377" s="734"/>
      <c r="M377" s="734"/>
      <c r="N377" s="734"/>
      <c r="O377" s="734"/>
      <c r="P377" s="734"/>
    </row>
    <row r="379" spans="1:17" x14ac:dyDescent="0.2">
      <c r="B379" s="299"/>
      <c r="C379" s="299"/>
      <c r="D379" s="299"/>
      <c r="E379" s="299"/>
      <c r="F379" s="299"/>
      <c r="G379" s="299"/>
      <c r="H379" s="299"/>
      <c r="I379" s="299"/>
      <c r="J379" s="331"/>
      <c r="K379" s="299"/>
      <c r="L379" s="299"/>
      <c r="M379" s="299"/>
      <c r="N379" s="299"/>
      <c r="O379" s="299"/>
      <c r="P379" s="300" t="s">
        <v>141</v>
      </c>
    </row>
    <row r="380" spans="1:17" x14ac:dyDescent="0.2">
      <c r="B380" s="299"/>
      <c r="C380" s="299"/>
      <c r="D380" s="299"/>
      <c r="E380" s="299"/>
      <c r="F380" s="299"/>
      <c r="G380" s="299"/>
      <c r="H380" s="299"/>
      <c r="I380" s="299"/>
      <c r="J380" s="331"/>
      <c r="K380" s="299"/>
      <c r="L380" s="299"/>
      <c r="M380" s="299"/>
      <c r="N380" s="299"/>
      <c r="O380" s="299"/>
      <c r="P380" s="293" t="s">
        <v>425</v>
      </c>
    </row>
    <row r="381" spans="1:17" x14ac:dyDescent="0.2">
      <c r="A381" s="301"/>
      <c r="B381" s="301"/>
      <c r="C381" s="301"/>
      <c r="D381" s="301"/>
      <c r="E381" s="301"/>
      <c r="F381" s="301"/>
      <c r="G381" s="301"/>
      <c r="H381" s="301"/>
      <c r="I381" s="301"/>
      <c r="J381" s="332"/>
      <c r="K381" s="301"/>
      <c r="L381" s="301"/>
      <c r="M381" s="301"/>
      <c r="N381" s="301"/>
      <c r="O381" s="301"/>
      <c r="P381" s="300" t="s">
        <v>64</v>
      </c>
    </row>
    <row r="382" spans="1:17" ht="35.25" customHeight="1" x14ac:dyDescent="0.25">
      <c r="A382" s="757" t="s">
        <v>463</v>
      </c>
      <c r="B382" s="757"/>
      <c r="C382" s="757"/>
      <c r="D382" s="757"/>
      <c r="E382" s="757"/>
      <c r="F382" s="757"/>
      <c r="G382" s="757"/>
      <c r="H382" s="757"/>
      <c r="I382" s="757"/>
      <c r="J382" s="757"/>
      <c r="K382" s="757"/>
      <c r="L382" s="757"/>
      <c r="M382" s="757"/>
      <c r="N382" s="757"/>
      <c r="O382" s="757"/>
      <c r="P382" s="757"/>
    </row>
    <row r="383" spans="1:17" ht="21.75" customHeight="1" x14ac:dyDescent="0.2">
      <c r="A383" s="758" t="s">
        <v>462</v>
      </c>
      <c r="B383" s="758"/>
      <c r="C383" s="758"/>
      <c r="D383" s="758"/>
      <c r="E383" s="758"/>
      <c r="F383" s="758"/>
      <c r="G383" s="758"/>
      <c r="H383" s="758"/>
      <c r="I383" s="758"/>
      <c r="J383" s="758"/>
      <c r="K383" s="758"/>
      <c r="L383" s="758"/>
      <c r="M383" s="758"/>
      <c r="N383" s="758"/>
      <c r="O383" s="758"/>
      <c r="P383" s="758"/>
    </row>
    <row r="384" spans="1:17" ht="12" customHeight="1" x14ac:dyDescent="0.2">
      <c r="A384" s="741" t="s">
        <v>11</v>
      </c>
      <c r="B384" s="741"/>
      <c r="C384" s="741"/>
      <c r="D384" s="741"/>
      <c r="E384" s="741"/>
      <c r="F384" s="741"/>
      <c r="G384" s="741"/>
      <c r="H384" s="741"/>
      <c r="I384" s="741"/>
      <c r="J384" s="741"/>
      <c r="K384" s="741"/>
      <c r="L384" s="741"/>
      <c r="M384" s="741"/>
      <c r="N384" s="741"/>
      <c r="O384" s="741"/>
      <c r="P384" s="741"/>
    </row>
    <row r="385" spans="1:17" ht="14.25" customHeight="1" x14ac:dyDescent="0.25">
      <c r="A385" s="759" t="s">
        <v>564</v>
      </c>
      <c r="B385" s="759"/>
      <c r="C385" s="759"/>
      <c r="D385" s="759"/>
      <c r="E385" s="759"/>
      <c r="F385" s="759"/>
      <c r="G385" s="759"/>
      <c r="H385" s="759"/>
      <c r="I385" s="759"/>
      <c r="J385" s="759"/>
      <c r="K385" s="759"/>
      <c r="L385" s="759"/>
      <c r="M385" s="759"/>
      <c r="N385" s="759"/>
      <c r="O385" s="759"/>
      <c r="P385" s="759"/>
    </row>
    <row r="386" spans="1:17" ht="34.5" customHeight="1" thickBot="1" x14ac:dyDescent="0.25">
      <c r="A386" s="742" t="s">
        <v>66</v>
      </c>
      <c r="B386" s="744" t="s">
        <v>67</v>
      </c>
      <c r="C386" s="744"/>
      <c r="D386" s="744"/>
      <c r="E386" s="745" t="s">
        <v>90</v>
      </c>
      <c r="F386" s="745"/>
      <c r="G386" s="746" t="s">
        <v>68</v>
      </c>
      <c r="H386" s="746"/>
      <c r="I386" s="746"/>
      <c r="J386" s="746"/>
      <c r="K386" s="746"/>
      <c r="L386" s="746"/>
      <c r="M386" s="745" t="s">
        <v>89</v>
      </c>
      <c r="N386" s="745"/>
      <c r="O386" s="745" t="s">
        <v>69</v>
      </c>
      <c r="P386" s="747"/>
      <c r="Q386" s="307"/>
    </row>
    <row r="387" spans="1:17" ht="13.5" thickBot="1" x14ac:dyDescent="0.25">
      <c r="A387" s="742"/>
      <c r="B387" s="744"/>
      <c r="C387" s="744"/>
      <c r="D387" s="744"/>
      <c r="E387" s="748" t="s">
        <v>70</v>
      </c>
      <c r="F387" s="748" t="s">
        <v>448</v>
      </c>
      <c r="G387" s="748" t="s">
        <v>70</v>
      </c>
      <c r="H387" s="748" t="s">
        <v>448</v>
      </c>
      <c r="I387" s="749" t="s">
        <v>71</v>
      </c>
      <c r="J387" s="749"/>
      <c r="K387" s="749"/>
      <c r="L387" s="749"/>
      <c r="M387" s="748" t="s">
        <v>70</v>
      </c>
      <c r="N387" s="750" t="s">
        <v>448</v>
      </c>
      <c r="O387" s="748" t="s">
        <v>70</v>
      </c>
      <c r="P387" s="751" t="s">
        <v>448</v>
      </c>
      <c r="Q387" s="307"/>
    </row>
    <row r="388" spans="1:17" ht="13.5" thickBot="1" x14ac:dyDescent="0.25">
      <c r="A388" s="742"/>
      <c r="B388" s="744"/>
      <c r="C388" s="744"/>
      <c r="D388" s="744"/>
      <c r="E388" s="748"/>
      <c r="F388" s="748"/>
      <c r="G388" s="748"/>
      <c r="H388" s="748"/>
      <c r="I388" s="753" t="s">
        <v>72</v>
      </c>
      <c r="J388" s="751" t="s">
        <v>73</v>
      </c>
      <c r="K388" s="751"/>
      <c r="L388" s="751"/>
      <c r="M388" s="748"/>
      <c r="N388" s="750"/>
      <c r="O388" s="748"/>
      <c r="P388" s="752"/>
      <c r="Q388" s="307"/>
    </row>
    <row r="389" spans="1:17" ht="53.25" customHeight="1" thickBot="1" x14ac:dyDescent="0.25">
      <c r="A389" s="742"/>
      <c r="B389" s="744"/>
      <c r="C389" s="744"/>
      <c r="D389" s="744"/>
      <c r="E389" s="748"/>
      <c r="F389" s="748"/>
      <c r="G389" s="748"/>
      <c r="H389" s="748"/>
      <c r="I389" s="753"/>
      <c r="J389" s="335" t="s">
        <v>385</v>
      </c>
      <c r="K389" s="308" t="s">
        <v>74</v>
      </c>
      <c r="L389" s="356" t="s">
        <v>75</v>
      </c>
      <c r="M389" s="748"/>
      <c r="N389" s="750"/>
      <c r="O389" s="748"/>
      <c r="P389" s="751"/>
      <c r="Q389" s="307"/>
    </row>
    <row r="390" spans="1:17" x14ac:dyDescent="0.2">
      <c r="A390" s="743"/>
      <c r="B390" s="744">
        <v>1</v>
      </c>
      <c r="C390" s="744"/>
      <c r="D390" s="744"/>
      <c r="E390" s="310">
        <v>2</v>
      </c>
      <c r="F390" s="310">
        <v>3</v>
      </c>
      <c r="G390" s="310">
        <v>4</v>
      </c>
      <c r="H390" s="310">
        <v>5</v>
      </c>
      <c r="I390" s="310">
        <v>6</v>
      </c>
      <c r="J390" s="336">
        <v>7</v>
      </c>
      <c r="K390" s="310">
        <v>8</v>
      </c>
      <c r="L390" s="310">
        <v>9</v>
      </c>
      <c r="M390" s="310">
        <v>10</v>
      </c>
      <c r="N390" s="310">
        <v>11</v>
      </c>
      <c r="O390" s="310">
        <v>12</v>
      </c>
      <c r="P390" s="311">
        <v>13</v>
      </c>
      <c r="Q390" s="307"/>
    </row>
    <row r="391" spans="1:17" ht="17.25" customHeight="1" thickBot="1" x14ac:dyDescent="0.25">
      <c r="A391" s="312">
        <v>1</v>
      </c>
      <c r="B391" s="764" t="s">
        <v>76</v>
      </c>
      <c r="C391" s="766" t="s">
        <v>77</v>
      </c>
      <c r="D391" s="313" t="s">
        <v>78</v>
      </c>
      <c r="E391" s="314" t="s">
        <v>137</v>
      </c>
      <c r="F391" s="314" t="s">
        <v>137</v>
      </c>
      <c r="G391" s="314" t="s">
        <v>137</v>
      </c>
      <c r="H391" s="314" t="s">
        <v>137</v>
      </c>
      <c r="I391" s="314" t="s">
        <v>137</v>
      </c>
      <c r="J391" s="337" t="s">
        <v>137</v>
      </c>
      <c r="K391" s="314" t="s">
        <v>137</v>
      </c>
      <c r="L391" s="314" t="s">
        <v>137</v>
      </c>
      <c r="M391" s="314" t="s">
        <v>137</v>
      </c>
      <c r="N391" s="314" t="s">
        <v>137</v>
      </c>
      <c r="O391" s="314" t="s">
        <v>137</v>
      </c>
      <c r="P391" s="314" t="s">
        <v>137</v>
      </c>
      <c r="Q391" s="307"/>
    </row>
    <row r="392" spans="1:17" ht="17.25" customHeight="1" thickBot="1" x14ac:dyDescent="0.25">
      <c r="A392" s="315">
        <v>2</v>
      </c>
      <c r="B392" s="765"/>
      <c r="C392" s="767"/>
      <c r="D392" s="316" t="s">
        <v>79</v>
      </c>
      <c r="E392" s="314" t="s">
        <v>137</v>
      </c>
      <c r="F392" s="314" t="s">
        <v>137</v>
      </c>
      <c r="G392" s="314" t="s">
        <v>137</v>
      </c>
      <c r="H392" s="314" t="s">
        <v>137</v>
      </c>
      <c r="I392" s="314" t="s">
        <v>137</v>
      </c>
      <c r="J392" s="337" t="s">
        <v>137</v>
      </c>
      <c r="K392" s="314" t="s">
        <v>137</v>
      </c>
      <c r="L392" s="314" t="s">
        <v>137</v>
      </c>
      <c r="M392" s="314" t="s">
        <v>137</v>
      </c>
      <c r="N392" s="314" t="s">
        <v>137</v>
      </c>
      <c r="O392" s="314" t="s">
        <v>137</v>
      </c>
      <c r="P392" s="314" t="s">
        <v>137</v>
      </c>
      <c r="Q392" s="307"/>
    </row>
    <row r="393" spans="1:17" ht="17.25" customHeight="1" thickBot="1" x14ac:dyDescent="0.25">
      <c r="A393" s="315">
        <v>3</v>
      </c>
      <c r="B393" s="765"/>
      <c r="C393" s="768" t="s">
        <v>80</v>
      </c>
      <c r="D393" s="317" t="s">
        <v>78</v>
      </c>
      <c r="E393" s="314" t="s">
        <v>137</v>
      </c>
      <c r="F393" s="314" t="s">
        <v>137</v>
      </c>
      <c r="G393" s="314" t="s">
        <v>137</v>
      </c>
      <c r="H393" s="314" t="s">
        <v>137</v>
      </c>
      <c r="I393" s="314" t="s">
        <v>137</v>
      </c>
      <c r="J393" s="337" t="s">
        <v>137</v>
      </c>
      <c r="K393" s="314" t="s">
        <v>137</v>
      </c>
      <c r="L393" s="314" t="s">
        <v>137</v>
      </c>
      <c r="M393" s="314" t="s">
        <v>137</v>
      </c>
      <c r="N393" s="314" t="s">
        <v>137</v>
      </c>
      <c r="O393" s="314" t="s">
        <v>137</v>
      </c>
      <c r="P393" s="314" t="s">
        <v>137</v>
      </c>
      <c r="Q393" s="307"/>
    </row>
    <row r="394" spans="1:17" ht="17.25" customHeight="1" x14ac:dyDescent="0.2">
      <c r="A394" s="315">
        <v>4</v>
      </c>
      <c r="B394" s="765"/>
      <c r="C394" s="768"/>
      <c r="D394" s="317" t="s">
        <v>79</v>
      </c>
      <c r="E394" s="314" t="s">
        <v>137</v>
      </c>
      <c r="F394" s="314" t="s">
        <v>137</v>
      </c>
      <c r="G394" s="314" t="s">
        <v>137</v>
      </c>
      <c r="H394" s="314" t="s">
        <v>137</v>
      </c>
      <c r="I394" s="314" t="s">
        <v>137</v>
      </c>
      <c r="J394" s="337" t="s">
        <v>137</v>
      </c>
      <c r="K394" s="314" t="s">
        <v>137</v>
      </c>
      <c r="L394" s="314" t="s">
        <v>137</v>
      </c>
      <c r="M394" s="314" t="s">
        <v>137</v>
      </c>
      <c r="N394" s="314" t="s">
        <v>137</v>
      </c>
      <c r="O394" s="314" t="s">
        <v>137</v>
      </c>
      <c r="P394" s="314" t="s">
        <v>137</v>
      </c>
      <c r="Q394" s="307"/>
    </row>
    <row r="395" spans="1:17" ht="17.25" customHeight="1" x14ac:dyDescent="0.2">
      <c r="A395" s="315">
        <v>5</v>
      </c>
      <c r="B395" s="769" t="s">
        <v>81</v>
      </c>
      <c r="C395" s="354" t="s">
        <v>77</v>
      </c>
      <c r="D395" s="318" t="s">
        <v>79</v>
      </c>
      <c r="E395" s="314" t="s">
        <v>137</v>
      </c>
      <c r="F395" s="314" t="s">
        <v>137</v>
      </c>
      <c r="G395" s="314" t="s">
        <v>137</v>
      </c>
      <c r="H395" s="314" t="s">
        <v>137</v>
      </c>
      <c r="I395" s="314" t="s">
        <v>137</v>
      </c>
      <c r="J395" s="337" t="s">
        <v>137</v>
      </c>
      <c r="K395" s="314" t="s">
        <v>137</v>
      </c>
      <c r="L395" s="314" t="s">
        <v>137</v>
      </c>
      <c r="M395" s="314" t="s">
        <v>137</v>
      </c>
      <c r="N395" s="314" t="s">
        <v>137</v>
      </c>
      <c r="O395" s="314" t="s">
        <v>137</v>
      </c>
      <c r="P395" s="314" t="s">
        <v>137</v>
      </c>
      <c r="Q395" s="307"/>
    </row>
    <row r="396" spans="1:17" ht="17.25" customHeight="1" x14ac:dyDescent="0.2">
      <c r="A396" s="315">
        <v>6</v>
      </c>
      <c r="B396" s="769"/>
      <c r="C396" s="354" t="s">
        <v>80</v>
      </c>
      <c r="D396" s="318" t="s">
        <v>79</v>
      </c>
      <c r="E396" s="314" t="s">
        <v>137</v>
      </c>
      <c r="F396" s="314" t="s">
        <v>137</v>
      </c>
      <c r="G396" s="314" t="s">
        <v>137</v>
      </c>
      <c r="H396" s="314" t="s">
        <v>137</v>
      </c>
      <c r="I396" s="314" t="s">
        <v>137</v>
      </c>
      <c r="J396" s="337" t="s">
        <v>137</v>
      </c>
      <c r="K396" s="314" t="s">
        <v>137</v>
      </c>
      <c r="L396" s="314" t="s">
        <v>137</v>
      </c>
      <c r="M396" s="314" t="s">
        <v>137</v>
      </c>
      <c r="N396" s="314" t="s">
        <v>137</v>
      </c>
      <c r="O396" s="314" t="s">
        <v>137</v>
      </c>
      <c r="P396" s="314" t="s">
        <v>137</v>
      </c>
      <c r="Q396" s="307"/>
    </row>
    <row r="397" spans="1:17" ht="17.25" customHeight="1" x14ac:dyDescent="0.2">
      <c r="A397" s="319">
        <v>7</v>
      </c>
      <c r="B397" s="770" t="s">
        <v>82</v>
      </c>
      <c r="C397" s="355" t="s">
        <v>77</v>
      </c>
      <c r="D397" s="318" t="s">
        <v>79</v>
      </c>
      <c r="E397" s="314" t="s">
        <v>137</v>
      </c>
      <c r="F397" s="314" t="s">
        <v>137</v>
      </c>
      <c r="G397" s="314" t="s">
        <v>137</v>
      </c>
      <c r="H397" s="314" t="s">
        <v>137</v>
      </c>
      <c r="I397" s="314" t="s">
        <v>137</v>
      </c>
      <c r="J397" s="337" t="s">
        <v>137</v>
      </c>
      <c r="K397" s="314" t="s">
        <v>137</v>
      </c>
      <c r="L397" s="314" t="s">
        <v>137</v>
      </c>
      <c r="M397" s="314" t="s">
        <v>137</v>
      </c>
      <c r="N397" s="314" t="s">
        <v>137</v>
      </c>
      <c r="O397" s="314" t="s">
        <v>137</v>
      </c>
      <c r="P397" s="314" t="s">
        <v>137</v>
      </c>
      <c r="Q397" s="307"/>
    </row>
    <row r="398" spans="1:17" ht="17.25" customHeight="1" x14ac:dyDescent="0.2">
      <c r="A398" s="319">
        <v>8</v>
      </c>
      <c r="B398" s="770"/>
      <c r="C398" s="355" t="s">
        <v>80</v>
      </c>
      <c r="D398" s="318" t="s">
        <v>79</v>
      </c>
      <c r="E398" s="314" t="s">
        <v>137</v>
      </c>
      <c r="F398" s="314" t="s">
        <v>137</v>
      </c>
      <c r="G398" s="314" t="s">
        <v>137</v>
      </c>
      <c r="H398" s="314" t="s">
        <v>137</v>
      </c>
      <c r="I398" s="314" t="s">
        <v>137</v>
      </c>
      <c r="J398" s="337" t="s">
        <v>137</v>
      </c>
      <c r="K398" s="314" t="s">
        <v>137</v>
      </c>
      <c r="L398" s="314" t="s">
        <v>137</v>
      </c>
      <c r="M398" s="314" t="s">
        <v>137</v>
      </c>
      <c r="N398" s="314" t="s">
        <v>137</v>
      </c>
      <c r="O398" s="314" t="s">
        <v>137</v>
      </c>
      <c r="P398" s="314" t="s">
        <v>137</v>
      </c>
      <c r="Q398" s="307"/>
    </row>
    <row r="399" spans="1:17" ht="24" customHeight="1" x14ac:dyDescent="0.2">
      <c r="A399" s="320">
        <v>9</v>
      </c>
      <c r="B399" s="770" t="s">
        <v>140</v>
      </c>
      <c r="C399" s="760" t="s">
        <v>445</v>
      </c>
      <c r="D399" s="761"/>
      <c r="E399" s="314" t="s">
        <v>137</v>
      </c>
      <c r="F399" s="314" t="s">
        <v>137</v>
      </c>
      <c r="G399" s="314" t="s">
        <v>137</v>
      </c>
      <c r="H399" s="314" t="s">
        <v>137</v>
      </c>
      <c r="I399" s="314" t="s">
        <v>137</v>
      </c>
      <c r="J399" s="337" t="s">
        <v>137</v>
      </c>
      <c r="K399" s="314" t="s">
        <v>137</v>
      </c>
      <c r="L399" s="314" t="s">
        <v>137</v>
      </c>
      <c r="M399" s="314" t="s">
        <v>137</v>
      </c>
      <c r="N399" s="314" t="s">
        <v>137</v>
      </c>
      <c r="O399" s="314" t="s">
        <v>137</v>
      </c>
      <c r="P399" s="314" t="s">
        <v>137</v>
      </c>
      <c r="Q399" s="307"/>
    </row>
    <row r="400" spans="1:17" ht="15" customHeight="1" x14ac:dyDescent="0.2">
      <c r="A400" s="319">
        <v>10</v>
      </c>
      <c r="B400" s="770"/>
      <c r="C400" s="762" t="s">
        <v>83</v>
      </c>
      <c r="D400" s="763"/>
      <c r="E400" s="314" t="s">
        <v>137</v>
      </c>
      <c r="F400" s="314" t="s">
        <v>137</v>
      </c>
      <c r="G400" s="314" t="s">
        <v>137</v>
      </c>
      <c r="H400" s="314" t="s">
        <v>137</v>
      </c>
      <c r="I400" s="314" t="s">
        <v>137</v>
      </c>
      <c r="J400" s="337" t="s">
        <v>137</v>
      </c>
      <c r="K400" s="314" t="s">
        <v>137</v>
      </c>
      <c r="L400" s="314" t="s">
        <v>137</v>
      </c>
      <c r="M400" s="314" t="s">
        <v>137</v>
      </c>
      <c r="N400" s="314" t="s">
        <v>137</v>
      </c>
      <c r="O400" s="314" t="s">
        <v>137</v>
      </c>
      <c r="P400" s="314" t="s">
        <v>137</v>
      </c>
      <c r="Q400" s="307"/>
    </row>
    <row r="401" spans="1:17" ht="25.5" customHeight="1" x14ac:dyDescent="0.2">
      <c r="A401" s="319">
        <v>11</v>
      </c>
      <c r="B401" s="770"/>
      <c r="C401" s="762" t="s">
        <v>84</v>
      </c>
      <c r="D401" s="763"/>
      <c r="E401" s="314" t="s">
        <v>137</v>
      </c>
      <c r="F401" s="314" t="s">
        <v>137</v>
      </c>
      <c r="G401" s="314" t="s">
        <v>137</v>
      </c>
      <c r="H401" s="314" t="s">
        <v>137</v>
      </c>
      <c r="I401" s="314" t="s">
        <v>137</v>
      </c>
      <c r="J401" s="337" t="s">
        <v>137</v>
      </c>
      <c r="K401" s="314" t="s">
        <v>137</v>
      </c>
      <c r="L401" s="314" t="s">
        <v>137</v>
      </c>
      <c r="M401" s="314" t="s">
        <v>137</v>
      </c>
      <c r="N401" s="314" t="s">
        <v>137</v>
      </c>
      <c r="O401" s="314" t="s">
        <v>137</v>
      </c>
      <c r="P401" s="314" t="s">
        <v>137</v>
      </c>
      <c r="Q401" s="307"/>
    </row>
    <row r="402" spans="1:17" ht="13.5" customHeight="1" x14ac:dyDescent="0.2">
      <c r="A402" s="319">
        <v>12</v>
      </c>
      <c r="B402" s="770"/>
      <c r="C402" s="762" t="s">
        <v>85</v>
      </c>
      <c r="D402" s="763"/>
      <c r="E402" s="314" t="s">
        <v>137</v>
      </c>
      <c r="F402" s="314" t="s">
        <v>137</v>
      </c>
      <c r="G402" s="314" t="s">
        <v>137</v>
      </c>
      <c r="H402" s="314" t="s">
        <v>137</v>
      </c>
      <c r="I402" s="314" t="s">
        <v>137</v>
      </c>
      <c r="J402" s="337" t="s">
        <v>137</v>
      </c>
      <c r="K402" s="314" t="s">
        <v>137</v>
      </c>
      <c r="L402" s="314" t="s">
        <v>137</v>
      </c>
      <c r="M402" s="314" t="s">
        <v>137</v>
      </c>
      <c r="N402" s="314" t="s">
        <v>137</v>
      </c>
      <c r="O402" s="314" t="s">
        <v>137</v>
      </c>
      <c r="P402" s="314" t="s">
        <v>137</v>
      </c>
      <c r="Q402" s="307"/>
    </row>
    <row r="403" spans="1:17" ht="21.75" customHeight="1" x14ac:dyDescent="0.2">
      <c r="A403" s="319">
        <v>13</v>
      </c>
      <c r="B403" s="770"/>
      <c r="C403" s="762" t="s">
        <v>86</v>
      </c>
      <c r="D403" s="763"/>
      <c r="E403" s="314" t="s">
        <v>137</v>
      </c>
      <c r="F403" s="314" t="s">
        <v>137</v>
      </c>
      <c r="G403" s="314" t="s">
        <v>137</v>
      </c>
      <c r="H403" s="314" t="s">
        <v>137</v>
      </c>
      <c r="I403" s="314" t="s">
        <v>137</v>
      </c>
      <c r="J403" s="337" t="s">
        <v>137</v>
      </c>
      <c r="K403" s="314" t="s">
        <v>137</v>
      </c>
      <c r="L403" s="314" t="s">
        <v>137</v>
      </c>
      <c r="M403" s="314" t="s">
        <v>137</v>
      </c>
      <c r="N403" s="314" t="s">
        <v>137</v>
      </c>
      <c r="O403" s="314" t="s">
        <v>137</v>
      </c>
      <c r="P403" s="314" t="s">
        <v>137</v>
      </c>
      <c r="Q403" s="307"/>
    </row>
    <row r="404" spans="1:17" ht="22.5" customHeight="1" x14ac:dyDescent="0.2">
      <c r="A404" s="319">
        <v>14</v>
      </c>
      <c r="B404" s="769"/>
      <c r="C404" s="754" t="s">
        <v>87</v>
      </c>
      <c r="D404" s="755"/>
      <c r="E404" s="314" t="s">
        <v>137</v>
      </c>
      <c r="F404" s="314" t="s">
        <v>137</v>
      </c>
      <c r="G404" s="314" t="s">
        <v>137</v>
      </c>
      <c r="H404" s="314" t="s">
        <v>137</v>
      </c>
      <c r="I404" s="314" t="s">
        <v>137</v>
      </c>
      <c r="J404" s="337" t="s">
        <v>137</v>
      </c>
      <c r="K404" s="314" t="s">
        <v>137</v>
      </c>
      <c r="L404" s="314" t="s">
        <v>137</v>
      </c>
      <c r="M404" s="314" t="s">
        <v>137</v>
      </c>
      <c r="N404" s="314" t="s">
        <v>137</v>
      </c>
      <c r="O404" s="314" t="s">
        <v>137</v>
      </c>
      <c r="P404" s="314" t="s">
        <v>137</v>
      </c>
      <c r="Q404" s="307"/>
    </row>
    <row r="405" spans="1:17" ht="18.75" customHeight="1" x14ac:dyDescent="0.2">
      <c r="A405" s="319">
        <v>15</v>
      </c>
      <c r="B405" s="735" t="s">
        <v>450</v>
      </c>
      <c r="C405" s="735"/>
      <c r="D405" s="735"/>
      <c r="E405" s="314" t="s">
        <v>137</v>
      </c>
      <c r="F405" s="314" t="s">
        <v>137</v>
      </c>
      <c r="G405" s="314" t="s">
        <v>461</v>
      </c>
      <c r="H405" s="314" t="s">
        <v>461</v>
      </c>
      <c r="I405" s="314" t="s">
        <v>461</v>
      </c>
      <c r="J405" s="337" t="s">
        <v>461</v>
      </c>
      <c r="K405" s="314" t="s">
        <v>461</v>
      </c>
      <c r="L405" s="314" t="s">
        <v>461</v>
      </c>
      <c r="M405" s="314" t="s">
        <v>137</v>
      </c>
      <c r="N405" s="314" t="s">
        <v>137</v>
      </c>
      <c r="O405" s="314" t="s">
        <v>137</v>
      </c>
      <c r="P405" s="314" t="s">
        <v>137</v>
      </c>
      <c r="Q405" s="307"/>
    </row>
    <row r="406" spans="1:17" ht="32.25" customHeight="1" x14ac:dyDescent="0.2">
      <c r="A406" s="319" t="s">
        <v>451</v>
      </c>
      <c r="B406" s="735" t="s">
        <v>449</v>
      </c>
      <c r="C406" s="735"/>
      <c r="D406" s="735"/>
      <c r="E406" s="314" t="s">
        <v>137</v>
      </c>
      <c r="F406" s="314" t="s">
        <v>137</v>
      </c>
      <c r="G406" s="314" t="s">
        <v>461</v>
      </c>
      <c r="H406" s="314" t="s">
        <v>461</v>
      </c>
      <c r="I406" s="314" t="s">
        <v>461</v>
      </c>
      <c r="J406" s="337" t="s">
        <v>461</v>
      </c>
      <c r="K406" s="314" t="s">
        <v>461</v>
      </c>
      <c r="L406" s="314" t="s">
        <v>461</v>
      </c>
      <c r="M406" s="314" t="s">
        <v>137</v>
      </c>
      <c r="N406" s="314" t="s">
        <v>137</v>
      </c>
      <c r="O406" s="314" t="s">
        <v>137</v>
      </c>
      <c r="P406" s="314" t="s">
        <v>137</v>
      </c>
      <c r="Q406" s="307"/>
    </row>
    <row r="407" spans="1:17" ht="17.25" customHeight="1" x14ac:dyDescent="0.2">
      <c r="A407" s="329">
        <v>16</v>
      </c>
      <c r="B407" s="736" t="s">
        <v>88</v>
      </c>
      <c r="C407" s="736"/>
      <c r="D407" s="737"/>
      <c r="E407" s="330">
        <f t="shared" ref="E407:O407" si="11">SUM(E391:E405)</f>
        <v>0</v>
      </c>
      <c r="F407" s="330">
        <f t="shared" si="11"/>
        <v>0</v>
      </c>
      <c r="G407" s="330">
        <f t="shared" si="11"/>
        <v>0</v>
      </c>
      <c r="H407" s="330">
        <f t="shared" si="11"/>
        <v>0</v>
      </c>
      <c r="I407" s="330">
        <f t="shared" si="11"/>
        <v>0</v>
      </c>
      <c r="J407" s="330">
        <f t="shared" si="11"/>
        <v>0</v>
      </c>
      <c r="K407" s="330">
        <f t="shared" si="11"/>
        <v>0</v>
      </c>
      <c r="L407" s="330">
        <f t="shared" si="11"/>
        <v>0</v>
      </c>
      <c r="M407" s="330">
        <f t="shared" si="11"/>
        <v>0</v>
      </c>
      <c r="N407" s="330">
        <f t="shared" si="11"/>
        <v>0</v>
      </c>
      <c r="O407" s="330">
        <f t="shared" si="11"/>
        <v>0</v>
      </c>
      <c r="P407" s="330">
        <f>SUM(P391:P405)</f>
        <v>0</v>
      </c>
      <c r="Q407" s="307"/>
    </row>
    <row r="408" spans="1:17" ht="38.25" customHeight="1" x14ac:dyDescent="0.2">
      <c r="A408" s="732">
        <v>17</v>
      </c>
      <c r="B408" s="733" t="s">
        <v>452</v>
      </c>
      <c r="C408" s="733"/>
      <c r="D408" s="733"/>
      <c r="E408" s="733"/>
      <c r="F408" s="733"/>
      <c r="G408" s="733"/>
      <c r="H408" s="733"/>
      <c r="I408" s="733"/>
      <c r="J408" s="733"/>
      <c r="K408" s="733"/>
      <c r="L408" s="733"/>
      <c r="M408" s="733"/>
      <c r="N408" s="733"/>
      <c r="O408" s="733"/>
      <c r="P408" s="733"/>
      <c r="Q408" s="324"/>
    </row>
    <row r="409" spans="1:17" ht="14.25" customHeight="1" x14ac:dyDescent="0.2">
      <c r="A409" s="732"/>
      <c r="B409" s="734" t="s">
        <v>454</v>
      </c>
      <c r="C409" s="734"/>
      <c r="D409" s="734"/>
      <c r="E409" s="734" t="s">
        <v>456</v>
      </c>
      <c r="F409" s="734"/>
      <c r="G409" s="734" t="s">
        <v>457</v>
      </c>
      <c r="H409" s="734"/>
      <c r="I409" s="734"/>
      <c r="J409" s="734" t="s">
        <v>458</v>
      </c>
      <c r="K409" s="734"/>
      <c r="L409" s="734"/>
      <c r="M409" s="734" t="s">
        <v>459</v>
      </c>
      <c r="N409" s="734"/>
      <c r="O409" s="734" t="s">
        <v>460</v>
      </c>
      <c r="P409" s="734"/>
      <c r="Q409" s="324"/>
    </row>
    <row r="410" spans="1:17" ht="14.25" customHeight="1" x14ac:dyDescent="0.2">
      <c r="A410" s="732"/>
      <c r="B410" s="734" t="s">
        <v>453</v>
      </c>
      <c r="C410" s="734"/>
      <c r="D410" s="734"/>
      <c r="E410" s="734"/>
      <c r="F410" s="734"/>
      <c r="G410" s="734"/>
      <c r="H410" s="734"/>
      <c r="I410" s="734"/>
      <c r="J410" s="734"/>
      <c r="K410" s="734"/>
      <c r="L410" s="734"/>
      <c r="M410" s="734"/>
      <c r="N410" s="734"/>
      <c r="O410" s="734"/>
      <c r="P410" s="734"/>
    </row>
    <row r="411" spans="1:17" ht="14.25" customHeight="1" x14ac:dyDescent="0.2">
      <c r="A411" s="732"/>
      <c r="B411" s="734" t="s">
        <v>455</v>
      </c>
      <c r="C411" s="734"/>
      <c r="D411" s="734"/>
      <c r="E411" s="734"/>
      <c r="F411" s="734"/>
      <c r="G411" s="734"/>
      <c r="H411" s="734"/>
      <c r="I411" s="734"/>
      <c r="J411" s="734"/>
      <c r="K411" s="734"/>
      <c r="L411" s="734"/>
      <c r="M411" s="734"/>
      <c r="N411" s="734"/>
      <c r="O411" s="734"/>
      <c r="P411" s="734"/>
    </row>
  </sheetData>
  <mergeCells count="678">
    <mergeCell ref="B405:D405"/>
    <mergeCell ref="B406:D406"/>
    <mergeCell ref="B407:D407"/>
    <mergeCell ref="A408:A411"/>
    <mergeCell ref="B408:P408"/>
    <mergeCell ref="B409:D409"/>
    <mergeCell ref="E409:F409"/>
    <mergeCell ref="G409:I409"/>
    <mergeCell ref="J409:L409"/>
    <mergeCell ref="M409:N409"/>
    <mergeCell ref="O409:P409"/>
    <mergeCell ref="B410:D410"/>
    <mergeCell ref="E410:F410"/>
    <mergeCell ref="G410:I410"/>
    <mergeCell ref="J410:L410"/>
    <mergeCell ref="M410:N410"/>
    <mergeCell ref="O410:P410"/>
    <mergeCell ref="B411:D411"/>
    <mergeCell ref="E411:F411"/>
    <mergeCell ref="G411:I411"/>
    <mergeCell ref="J411:L411"/>
    <mergeCell ref="M411:N411"/>
    <mergeCell ref="O411:P411"/>
    <mergeCell ref="B391:B394"/>
    <mergeCell ref="C391:C392"/>
    <mergeCell ref="C393:C394"/>
    <mergeCell ref="B395:B396"/>
    <mergeCell ref="B397:B398"/>
    <mergeCell ref="B399:B404"/>
    <mergeCell ref="C399:D399"/>
    <mergeCell ref="C400:D400"/>
    <mergeCell ref="C401:D401"/>
    <mergeCell ref="C402:D402"/>
    <mergeCell ref="C403:D403"/>
    <mergeCell ref="C404:D404"/>
    <mergeCell ref="A382:P382"/>
    <mergeCell ref="A383:P383"/>
    <mergeCell ref="A384:P384"/>
    <mergeCell ref="A385:P385"/>
    <mergeCell ref="A386:A390"/>
    <mergeCell ref="B386:D389"/>
    <mergeCell ref="E386:F386"/>
    <mergeCell ref="G386:L386"/>
    <mergeCell ref="M386:N386"/>
    <mergeCell ref="O386:P386"/>
    <mergeCell ref="E387:E389"/>
    <mergeCell ref="F387:F389"/>
    <mergeCell ref="G387:G389"/>
    <mergeCell ref="H387:H389"/>
    <mergeCell ref="I387:L387"/>
    <mergeCell ref="M387:M389"/>
    <mergeCell ref="N387:N389"/>
    <mergeCell ref="O387:O389"/>
    <mergeCell ref="P387:P389"/>
    <mergeCell ref="I388:I389"/>
    <mergeCell ref="J388:L388"/>
    <mergeCell ref="B390:D390"/>
    <mergeCell ref="B371:D371"/>
    <mergeCell ref="B372:D372"/>
    <mergeCell ref="B373:D373"/>
    <mergeCell ref="A374:A377"/>
    <mergeCell ref="B374:P374"/>
    <mergeCell ref="B375:D375"/>
    <mergeCell ref="E375:F375"/>
    <mergeCell ref="G375:I375"/>
    <mergeCell ref="J375:L375"/>
    <mergeCell ref="M375:N375"/>
    <mergeCell ref="O375:P375"/>
    <mergeCell ref="B376:D376"/>
    <mergeCell ref="E376:F376"/>
    <mergeCell ref="G376:I376"/>
    <mergeCell ref="J376:L376"/>
    <mergeCell ref="M376:N376"/>
    <mergeCell ref="O376:P376"/>
    <mergeCell ref="B377:D377"/>
    <mergeCell ref="E377:F377"/>
    <mergeCell ref="G377:I377"/>
    <mergeCell ref="J377:L377"/>
    <mergeCell ref="M377:N377"/>
    <mergeCell ref="O377:P377"/>
    <mergeCell ref="B357:B360"/>
    <mergeCell ref="C357:C358"/>
    <mergeCell ref="C359:C360"/>
    <mergeCell ref="B361:B362"/>
    <mergeCell ref="B363:B364"/>
    <mergeCell ref="B365:B370"/>
    <mergeCell ref="C365:D365"/>
    <mergeCell ref="C366:D366"/>
    <mergeCell ref="C367:D367"/>
    <mergeCell ref="C368:D368"/>
    <mergeCell ref="C369:D369"/>
    <mergeCell ref="C370:D370"/>
    <mergeCell ref="A348:P348"/>
    <mergeCell ref="A349:P349"/>
    <mergeCell ref="A350:P350"/>
    <mergeCell ref="A351:P351"/>
    <mergeCell ref="A352:A356"/>
    <mergeCell ref="B352:D355"/>
    <mergeCell ref="E352:F352"/>
    <mergeCell ref="G352:L352"/>
    <mergeCell ref="M352:N352"/>
    <mergeCell ref="O352:P352"/>
    <mergeCell ref="E353:E355"/>
    <mergeCell ref="F353:F355"/>
    <mergeCell ref="G353:G355"/>
    <mergeCell ref="H353:H355"/>
    <mergeCell ref="I353:L353"/>
    <mergeCell ref="M353:M355"/>
    <mergeCell ref="N353:N355"/>
    <mergeCell ref="O353:O355"/>
    <mergeCell ref="P353:P355"/>
    <mergeCell ref="I354:I355"/>
    <mergeCell ref="J354:L354"/>
    <mergeCell ref="B356:D356"/>
    <mergeCell ref="B166:D166"/>
    <mergeCell ref="B167:D167"/>
    <mergeCell ref="B168:D168"/>
    <mergeCell ref="A169:A172"/>
    <mergeCell ref="B169:P169"/>
    <mergeCell ref="B170:D170"/>
    <mergeCell ref="E170:F170"/>
    <mergeCell ref="G170:I170"/>
    <mergeCell ref="J170:L170"/>
    <mergeCell ref="M170:N170"/>
    <mergeCell ref="O170:P170"/>
    <mergeCell ref="B171:D171"/>
    <mergeCell ref="E171:F171"/>
    <mergeCell ref="G171:I171"/>
    <mergeCell ref="J171:L171"/>
    <mergeCell ref="M171:N171"/>
    <mergeCell ref="O171:P171"/>
    <mergeCell ref="B172:D172"/>
    <mergeCell ref="E172:F172"/>
    <mergeCell ref="G172:I172"/>
    <mergeCell ref="J172:L172"/>
    <mergeCell ref="M172:N172"/>
    <mergeCell ref="O172:P172"/>
    <mergeCell ref="B152:B155"/>
    <mergeCell ref="C152:C153"/>
    <mergeCell ref="C154:C155"/>
    <mergeCell ref="B156:B157"/>
    <mergeCell ref="B158:B159"/>
    <mergeCell ref="B160:B165"/>
    <mergeCell ref="C160:D160"/>
    <mergeCell ref="C161:D161"/>
    <mergeCell ref="C162:D162"/>
    <mergeCell ref="C163:D163"/>
    <mergeCell ref="C164:D164"/>
    <mergeCell ref="C165:D165"/>
    <mergeCell ref="A143:P143"/>
    <mergeCell ref="A144:P144"/>
    <mergeCell ref="A146:P146"/>
    <mergeCell ref="A147:A151"/>
    <mergeCell ref="B147:D150"/>
    <mergeCell ref="E147:F147"/>
    <mergeCell ref="G147:L147"/>
    <mergeCell ref="M147:N147"/>
    <mergeCell ref="O147:P147"/>
    <mergeCell ref="E148:E150"/>
    <mergeCell ref="F148:F150"/>
    <mergeCell ref="G148:G150"/>
    <mergeCell ref="H148:H150"/>
    <mergeCell ref="I148:L148"/>
    <mergeCell ref="M148:M150"/>
    <mergeCell ref="N148:N150"/>
    <mergeCell ref="O148:O150"/>
    <mergeCell ref="P148:P150"/>
    <mergeCell ref="I149:I150"/>
    <mergeCell ref="J149:L149"/>
    <mergeCell ref="B151:D151"/>
    <mergeCell ref="B200:D200"/>
    <mergeCell ref="B201:D201"/>
    <mergeCell ref="B202:D202"/>
    <mergeCell ref="A203:A206"/>
    <mergeCell ref="B203:P203"/>
    <mergeCell ref="B204:D204"/>
    <mergeCell ref="E204:F204"/>
    <mergeCell ref="G204:I204"/>
    <mergeCell ref="J204:L204"/>
    <mergeCell ref="M204:N204"/>
    <mergeCell ref="O204:P204"/>
    <mergeCell ref="B205:D205"/>
    <mergeCell ref="E205:F205"/>
    <mergeCell ref="G205:I205"/>
    <mergeCell ref="J205:L205"/>
    <mergeCell ref="M205:N205"/>
    <mergeCell ref="O205:P205"/>
    <mergeCell ref="B206:D206"/>
    <mergeCell ref="E206:F206"/>
    <mergeCell ref="G206:I206"/>
    <mergeCell ref="J206:L206"/>
    <mergeCell ref="M206:N206"/>
    <mergeCell ref="O206:P206"/>
    <mergeCell ref="B186:B189"/>
    <mergeCell ref="C186:C187"/>
    <mergeCell ref="C188:C189"/>
    <mergeCell ref="B190:B191"/>
    <mergeCell ref="B192:B193"/>
    <mergeCell ref="B194:B199"/>
    <mergeCell ref="C194:D194"/>
    <mergeCell ref="C195:D195"/>
    <mergeCell ref="C196:D196"/>
    <mergeCell ref="C197:D197"/>
    <mergeCell ref="C198:D198"/>
    <mergeCell ref="C199:D199"/>
    <mergeCell ref="A177:P177"/>
    <mergeCell ref="A178:P178"/>
    <mergeCell ref="A180:P180"/>
    <mergeCell ref="A181:A185"/>
    <mergeCell ref="B181:D184"/>
    <mergeCell ref="E181:F181"/>
    <mergeCell ref="G181:L181"/>
    <mergeCell ref="M181:N181"/>
    <mergeCell ref="O181:P181"/>
    <mergeCell ref="E182:E184"/>
    <mergeCell ref="F182:F184"/>
    <mergeCell ref="G182:G184"/>
    <mergeCell ref="H182:H184"/>
    <mergeCell ref="I182:L182"/>
    <mergeCell ref="M182:M184"/>
    <mergeCell ref="N182:N184"/>
    <mergeCell ref="O182:O184"/>
    <mergeCell ref="P182:P184"/>
    <mergeCell ref="I183:I184"/>
    <mergeCell ref="J183:L183"/>
    <mergeCell ref="B185:D185"/>
    <mergeCell ref="B134:D134"/>
    <mergeCell ref="B118:B121"/>
    <mergeCell ref="C118:C119"/>
    <mergeCell ref="C120:C121"/>
    <mergeCell ref="B122:B123"/>
    <mergeCell ref="B124:B125"/>
    <mergeCell ref="B126:B131"/>
    <mergeCell ref="C126:D126"/>
    <mergeCell ref="C127:D127"/>
    <mergeCell ref="C128:D128"/>
    <mergeCell ref="C129:D129"/>
    <mergeCell ref="C130:D130"/>
    <mergeCell ref="C131:D131"/>
    <mergeCell ref="B132:D132"/>
    <mergeCell ref="B133:D133"/>
    <mergeCell ref="A109:P109"/>
    <mergeCell ref="A110:P110"/>
    <mergeCell ref="A112:P112"/>
    <mergeCell ref="A113:A117"/>
    <mergeCell ref="B113:D116"/>
    <mergeCell ref="E113:F113"/>
    <mergeCell ref="G113:L113"/>
    <mergeCell ref="M113:N113"/>
    <mergeCell ref="O113:P113"/>
    <mergeCell ref="E114:E116"/>
    <mergeCell ref="F114:F116"/>
    <mergeCell ref="G114:G116"/>
    <mergeCell ref="H114:H116"/>
    <mergeCell ref="I114:L114"/>
    <mergeCell ref="M114:M116"/>
    <mergeCell ref="N114:N116"/>
    <mergeCell ref="O114:O116"/>
    <mergeCell ref="P114:P116"/>
    <mergeCell ref="I115:I116"/>
    <mergeCell ref="J115:L115"/>
    <mergeCell ref="B117:D117"/>
    <mergeCell ref="A111:P111"/>
    <mergeCell ref="A316:P316"/>
    <mergeCell ref="C334:D334"/>
    <mergeCell ref="C335:D335"/>
    <mergeCell ref="C336:D336"/>
    <mergeCell ref="B323:B326"/>
    <mergeCell ref="C323:C324"/>
    <mergeCell ref="C325:C326"/>
    <mergeCell ref="B327:B328"/>
    <mergeCell ref="B329:B330"/>
    <mergeCell ref="B331:B336"/>
    <mergeCell ref="C331:D331"/>
    <mergeCell ref="C332:D332"/>
    <mergeCell ref="C333:D333"/>
    <mergeCell ref="A317:P317"/>
    <mergeCell ref="A318:A322"/>
    <mergeCell ref="B318:D321"/>
    <mergeCell ref="E318:F318"/>
    <mergeCell ref="G318:L318"/>
    <mergeCell ref="M318:N318"/>
    <mergeCell ref="O318:P318"/>
    <mergeCell ref="E319:E321"/>
    <mergeCell ref="F319:F321"/>
    <mergeCell ref="G319:G321"/>
    <mergeCell ref="H319:H321"/>
    <mergeCell ref="B255:B258"/>
    <mergeCell ref="C255:C256"/>
    <mergeCell ref="C257:C258"/>
    <mergeCell ref="B259:B260"/>
    <mergeCell ref="B261:B262"/>
    <mergeCell ref="B263:B268"/>
    <mergeCell ref="C268:D268"/>
    <mergeCell ref="A314:P314"/>
    <mergeCell ref="A315:P315"/>
    <mergeCell ref="A280:P280"/>
    <mergeCell ref="A281:P281"/>
    <mergeCell ref="A282:P282"/>
    <mergeCell ref="B293:B294"/>
    <mergeCell ref="B295:B296"/>
    <mergeCell ref="B297:B302"/>
    <mergeCell ref="C297:D297"/>
    <mergeCell ref="C298:D298"/>
    <mergeCell ref="C299:D299"/>
    <mergeCell ref="C300:D300"/>
    <mergeCell ref="C301:D301"/>
    <mergeCell ref="N285:N287"/>
    <mergeCell ref="O285:O287"/>
    <mergeCell ref="P285:P287"/>
    <mergeCell ref="I286:I287"/>
    <mergeCell ref="B92:B97"/>
    <mergeCell ref="C92:D92"/>
    <mergeCell ref="C93:D93"/>
    <mergeCell ref="C94:D94"/>
    <mergeCell ref="C95:D95"/>
    <mergeCell ref="C96:D96"/>
    <mergeCell ref="C97:D97"/>
    <mergeCell ref="B84:B87"/>
    <mergeCell ref="C84:C85"/>
    <mergeCell ref="C86:C87"/>
    <mergeCell ref="B88:B89"/>
    <mergeCell ref="B90:B91"/>
    <mergeCell ref="B63:D63"/>
    <mergeCell ref="B64:D64"/>
    <mergeCell ref="B65:D65"/>
    <mergeCell ref="A79:A83"/>
    <mergeCell ref="B79:D82"/>
    <mergeCell ref="E79:F79"/>
    <mergeCell ref="G79:L79"/>
    <mergeCell ref="M79:N79"/>
    <mergeCell ref="B83:D83"/>
    <mergeCell ref="A74:P74"/>
    <mergeCell ref="A75:P75"/>
    <mergeCell ref="A78:P78"/>
    <mergeCell ref="O79:P79"/>
    <mergeCell ref="E80:E82"/>
    <mergeCell ref="F80:F82"/>
    <mergeCell ref="G80:G82"/>
    <mergeCell ref="H80:H82"/>
    <mergeCell ref="I80:L80"/>
    <mergeCell ref="M80:M82"/>
    <mergeCell ref="N80:N82"/>
    <mergeCell ref="O80:O82"/>
    <mergeCell ref="P80:P82"/>
    <mergeCell ref="I81:I82"/>
    <mergeCell ref="J81:L81"/>
    <mergeCell ref="B57:B62"/>
    <mergeCell ref="C57:D57"/>
    <mergeCell ref="C58:D58"/>
    <mergeCell ref="C59:D59"/>
    <mergeCell ref="C60:D60"/>
    <mergeCell ref="C61:D61"/>
    <mergeCell ref="C62:D62"/>
    <mergeCell ref="B49:B52"/>
    <mergeCell ref="C49:C50"/>
    <mergeCell ref="C51:C52"/>
    <mergeCell ref="B53:B54"/>
    <mergeCell ref="B55:B56"/>
    <mergeCell ref="A44:A48"/>
    <mergeCell ref="B44:D47"/>
    <mergeCell ref="E44:F44"/>
    <mergeCell ref="G44:L44"/>
    <mergeCell ref="M44:N44"/>
    <mergeCell ref="B48:D48"/>
    <mergeCell ref="A39:P39"/>
    <mergeCell ref="A40:P40"/>
    <mergeCell ref="A43:P43"/>
    <mergeCell ref="O44:P44"/>
    <mergeCell ref="E45:E47"/>
    <mergeCell ref="F45:F47"/>
    <mergeCell ref="G45:G47"/>
    <mergeCell ref="H45:H47"/>
    <mergeCell ref="I45:L45"/>
    <mergeCell ref="M45:M47"/>
    <mergeCell ref="N45:N47"/>
    <mergeCell ref="O45:O47"/>
    <mergeCell ref="P45:P47"/>
    <mergeCell ref="I46:I47"/>
    <mergeCell ref="J46:L46"/>
    <mergeCell ref="B14:B17"/>
    <mergeCell ref="C14:C15"/>
    <mergeCell ref="C16:C17"/>
    <mergeCell ref="B18:B19"/>
    <mergeCell ref="B34:D34"/>
    <mergeCell ref="B20:B21"/>
    <mergeCell ref="B22:B27"/>
    <mergeCell ref="C22:D22"/>
    <mergeCell ref="C23:D23"/>
    <mergeCell ref="C24:D24"/>
    <mergeCell ref="C25:D25"/>
    <mergeCell ref="C26:D26"/>
    <mergeCell ref="C27:D27"/>
    <mergeCell ref="B28:D28"/>
    <mergeCell ref="B29:D29"/>
    <mergeCell ref="B30:D30"/>
    <mergeCell ref="A4:P4"/>
    <mergeCell ref="A5:P5"/>
    <mergeCell ref="A8:P8"/>
    <mergeCell ref="A9:A13"/>
    <mergeCell ref="B9:D12"/>
    <mergeCell ref="E9:F9"/>
    <mergeCell ref="G9:L9"/>
    <mergeCell ref="M9:N9"/>
    <mergeCell ref="I10:L10"/>
    <mergeCell ref="M10:M12"/>
    <mergeCell ref="N10:N12"/>
    <mergeCell ref="I11:I12"/>
    <mergeCell ref="J11:L11"/>
    <mergeCell ref="B13:D13"/>
    <mergeCell ref="O9:P9"/>
    <mergeCell ref="E10:E12"/>
    <mergeCell ref="F10:F12"/>
    <mergeCell ref="G10:G12"/>
    <mergeCell ref="H10:H12"/>
    <mergeCell ref="O10:O12"/>
    <mergeCell ref="P10:P12"/>
    <mergeCell ref="A211:P211"/>
    <mergeCell ref="A212:P212"/>
    <mergeCell ref="A214:P214"/>
    <mergeCell ref="A215:A219"/>
    <mergeCell ref="B215:D218"/>
    <mergeCell ref="E215:F215"/>
    <mergeCell ref="G215:L215"/>
    <mergeCell ref="M215:N215"/>
    <mergeCell ref="O215:P215"/>
    <mergeCell ref="E216:E218"/>
    <mergeCell ref="F216:F218"/>
    <mergeCell ref="G216:G218"/>
    <mergeCell ref="H216:H218"/>
    <mergeCell ref="I216:L216"/>
    <mergeCell ref="M216:M218"/>
    <mergeCell ref="N216:N218"/>
    <mergeCell ref="O216:O218"/>
    <mergeCell ref="P216:P218"/>
    <mergeCell ref="I217:I218"/>
    <mergeCell ref="J217:L217"/>
    <mergeCell ref="B219:D219"/>
    <mergeCell ref="B234:D234"/>
    <mergeCell ref="B220:B223"/>
    <mergeCell ref="C220:C221"/>
    <mergeCell ref="C222:C223"/>
    <mergeCell ref="B224:B225"/>
    <mergeCell ref="B226:B227"/>
    <mergeCell ref="B228:B233"/>
    <mergeCell ref="C228:D228"/>
    <mergeCell ref="C229:D229"/>
    <mergeCell ref="C230:D230"/>
    <mergeCell ref="C231:D231"/>
    <mergeCell ref="C232:D232"/>
    <mergeCell ref="C233:D233"/>
    <mergeCell ref="A245:P245"/>
    <mergeCell ref="A246:P246"/>
    <mergeCell ref="A249:P249"/>
    <mergeCell ref="C263:D263"/>
    <mergeCell ref="C264:D264"/>
    <mergeCell ref="C265:D265"/>
    <mergeCell ref="C266:D266"/>
    <mergeCell ref="C267:D267"/>
    <mergeCell ref="B289:B292"/>
    <mergeCell ref="C289:C290"/>
    <mergeCell ref="C291:C292"/>
    <mergeCell ref="A283:P283"/>
    <mergeCell ref="A284:A288"/>
    <mergeCell ref="B284:D287"/>
    <mergeCell ref="E284:F284"/>
    <mergeCell ref="G284:L284"/>
    <mergeCell ref="M284:N284"/>
    <mergeCell ref="O284:P284"/>
    <mergeCell ref="E285:E287"/>
    <mergeCell ref="F285:F287"/>
    <mergeCell ref="G285:G287"/>
    <mergeCell ref="H285:H287"/>
    <mergeCell ref="I285:L285"/>
    <mergeCell ref="M285:M287"/>
    <mergeCell ref="A135:A138"/>
    <mergeCell ref="B136:D136"/>
    <mergeCell ref="B137:D137"/>
    <mergeCell ref="B138:D138"/>
    <mergeCell ref="E136:F136"/>
    <mergeCell ref="E137:F137"/>
    <mergeCell ref="E138:F138"/>
    <mergeCell ref="G136:I136"/>
    <mergeCell ref="G137:I137"/>
    <mergeCell ref="G138:I138"/>
    <mergeCell ref="B135:P135"/>
    <mergeCell ref="J136:L136"/>
    <mergeCell ref="J137:L137"/>
    <mergeCell ref="J138:L138"/>
    <mergeCell ref="M136:N136"/>
    <mergeCell ref="M137:N137"/>
    <mergeCell ref="M138:N138"/>
    <mergeCell ref="O136:P136"/>
    <mergeCell ref="O137:P137"/>
    <mergeCell ref="O138:P138"/>
    <mergeCell ref="I319:L319"/>
    <mergeCell ref="M319:M321"/>
    <mergeCell ref="N319:N321"/>
    <mergeCell ref="O319:O321"/>
    <mergeCell ref="P319:P321"/>
    <mergeCell ref="I320:I321"/>
    <mergeCell ref="J320:L320"/>
    <mergeCell ref="B322:D322"/>
    <mergeCell ref="B339:D339"/>
    <mergeCell ref="B337:D337"/>
    <mergeCell ref="B338:D338"/>
    <mergeCell ref="A340:A343"/>
    <mergeCell ref="B340:P340"/>
    <mergeCell ref="B341:D341"/>
    <mergeCell ref="E341:F341"/>
    <mergeCell ref="G341:I341"/>
    <mergeCell ref="J341:L341"/>
    <mergeCell ref="M341:N341"/>
    <mergeCell ref="O341:P341"/>
    <mergeCell ref="B342:D342"/>
    <mergeCell ref="E342:F342"/>
    <mergeCell ref="G342:I342"/>
    <mergeCell ref="J342:L342"/>
    <mergeCell ref="M342:N342"/>
    <mergeCell ref="O342:P342"/>
    <mergeCell ref="B343:D343"/>
    <mergeCell ref="E343:F343"/>
    <mergeCell ref="G343:I343"/>
    <mergeCell ref="J343:L343"/>
    <mergeCell ref="M343:N343"/>
    <mergeCell ref="O343:P343"/>
    <mergeCell ref="J286:L286"/>
    <mergeCell ref="B288:D288"/>
    <mergeCell ref="C302:D302"/>
    <mergeCell ref="B303:D303"/>
    <mergeCell ref="B304:D304"/>
    <mergeCell ref="B305:D305"/>
    <mergeCell ref="A306:A309"/>
    <mergeCell ref="B306:P306"/>
    <mergeCell ref="B307:D307"/>
    <mergeCell ref="E307:F307"/>
    <mergeCell ref="G307:I307"/>
    <mergeCell ref="J307:L307"/>
    <mergeCell ref="M307:N307"/>
    <mergeCell ref="O307:P307"/>
    <mergeCell ref="B308:D308"/>
    <mergeCell ref="E308:F308"/>
    <mergeCell ref="G308:I308"/>
    <mergeCell ref="J308:L308"/>
    <mergeCell ref="M308:N308"/>
    <mergeCell ref="O308:P308"/>
    <mergeCell ref="E309:F309"/>
    <mergeCell ref="G309:I309"/>
    <mergeCell ref="J309:L309"/>
    <mergeCell ref="M309:N309"/>
    <mergeCell ref="O309:P309"/>
    <mergeCell ref="B309:D309"/>
    <mergeCell ref="A250:A254"/>
    <mergeCell ref="B250:D253"/>
    <mergeCell ref="E250:F250"/>
    <mergeCell ref="G250:L250"/>
    <mergeCell ref="M250:N250"/>
    <mergeCell ref="O250:P250"/>
    <mergeCell ref="E251:E253"/>
    <mergeCell ref="F251:F253"/>
    <mergeCell ref="G251:G253"/>
    <mergeCell ref="H251:H253"/>
    <mergeCell ref="I251:L251"/>
    <mergeCell ref="M251:M253"/>
    <mergeCell ref="N251:N253"/>
    <mergeCell ref="O251:O253"/>
    <mergeCell ref="P251:P253"/>
    <mergeCell ref="I252:I253"/>
    <mergeCell ref="J252:L252"/>
    <mergeCell ref="B254:D254"/>
    <mergeCell ref="B269:D269"/>
    <mergeCell ref="B270:D270"/>
    <mergeCell ref="B271:D271"/>
    <mergeCell ref="A272:A275"/>
    <mergeCell ref="B272:P272"/>
    <mergeCell ref="B273:D273"/>
    <mergeCell ref="E273:F273"/>
    <mergeCell ref="G273:I273"/>
    <mergeCell ref="J273:L273"/>
    <mergeCell ref="M273:N273"/>
    <mergeCell ref="O273:P273"/>
    <mergeCell ref="B274:D274"/>
    <mergeCell ref="E274:F274"/>
    <mergeCell ref="G274:I274"/>
    <mergeCell ref="J274:L274"/>
    <mergeCell ref="M274:N274"/>
    <mergeCell ref="O274:P274"/>
    <mergeCell ref="B275:D275"/>
    <mergeCell ref="E275:F275"/>
    <mergeCell ref="G275:I275"/>
    <mergeCell ref="J275:L275"/>
    <mergeCell ref="M275:N275"/>
    <mergeCell ref="O275:P275"/>
    <mergeCell ref="A247:P247"/>
    <mergeCell ref="B235:D235"/>
    <mergeCell ref="B236:D236"/>
    <mergeCell ref="A237:A240"/>
    <mergeCell ref="B237:P237"/>
    <mergeCell ref="B238:D238"/>
    <mergeCell ref="E238:F238"/>
    <mergeCell ref="G238:I238"/>
    <mergeCell ref="J238:L238"/>
    <mergeCell ref="M238:N238"/>
    <mergeCell ref="O238:P238"/>
    <mergeCell ref="B239:D239"/>
    <mergeCell ref="E239:F239"/>
    <mergeCell ref="G239:I239"/>
    <mergeCell ref="J239:L239"/>
    <mergeCell ref="M239:N239"/>
    <mergeCell ref="O239:P239"/>
    <mergeCell ref="B240:D240"/>
    <mergeCell ref="E240:F240"/>
    <mergeCell ref="G240:I240"/>
    <mergeCell ref="J240:L240"/>
    <mergeCell ref="M240:N240"/>
    <mergeCell ref="O240:P240"/>
    <mergeCell ref="B99:D99"/>
    <mergeCell ref="B100:D100"/>
    <mergeCell ref="A101:A104"/>
    <mergeCell ref="B101:P101"/>
    <mergeCell ref="B102:D102"/>
    <mergeCell ref="E102:F102"/>
    <mergeCell ref="G102:I102"/>
    <mergeCell ref="J102:L102"/>
    <mergeCell ref="M102:N102"/>
    <mergeCell ref="O102:P102"/>
    <mergeCell ref="B103:D103"/>
    <mergeCell ref="E103:F103"/>
    <mergeCell ref="G103:I103"/>
    <mergeCell ref="J103:L103"/>
    <mergeCell ref="M103:N103"/>
    <mergeCell ref="O103:P103"/>
    <mergeCell ref="B104:D104"/>
    <mergeCell ref="E104:F104"/>
    <mergeCell ref="G104:I104"/>
    <mergeCell ref="J104:L104"/>
    <mergeCell ref="M104:N104"/>
    <mergeCell ref="O104:P104"/>
    <mergeCell ref="A66:A69"/>
    <mergeCell ref="B66:P66"/>
    <mergeCell ref="B67:D67"/>
    <mergeCell ref="E67:F67"/>
    <mergeCell ref="G67:I67"/>
    <mergeCell ref="J67:L67"/>
    <mergeCell ref="M67:N67"/>
    <mergeCell ref="O67:P67"/>
    <mergeCell ref="B68:D68"/>
    <mergeCell ref="E68:F68"/>
    <mergeCell ref="G68:I68"/>
    <mergeCell ref="J68:L68"/>
    <mergeCell ref="M68:N68"/>
    <mergeCell ref="O68:P68"/>
    <mergeCell ref="B69:D69"/>
    <mergeCell ref="E69:F69"/>
    <mergeCell ref="G69:I69"/>
    <mergeCell ref="J69:L69"/>
    <mergeCell ref="M69:N69"/>
    <mergeCell ref="O69:P69"/>
    <mergeCell ref="B98:D98"/>
    <mergeCell ref="A31:A34"/>
    <mergeCell ref="B31:P31"/>
    <mergeCell ref="B32:D32"/>
    <mergeCell ref="E32:F32"/>
    <mergeCell ref="G32:I32"/>
    <mergeCell ref="J32:L32"/>
    <mergeCell ref="M32:N32"/>
    <mergeCell ref="O32:P32"/>
    <mergeCell ref="B33:D33"/>
    <mergeCell ref="E33:F33"/>
    <mergeCell ref="G33:I33"/>
    <mergeCell ref="J33:L33"/>
    <mergeCell ref="M33:N33"/>
    <mergeCell ref="O33:P33"/>
    <mergeCell ref="E34:F34"/>
    <mergeCell ref="G34:I34"/>
    <mergeCell ref="J34:L34"/>
    <mergeCell ref="M34:N34"/>
    <mergeCell ref="O34:P34"/>
  </mergeCells>
  <pageMargins left="0.51181102362204722" right="0.11811023622047245" top="0.55118110236220474" bottom="0.15748031496062992" header="0.31496062992125984" footer="0.11811023622047245"/>
  <pageSetup paperSize="9" scale="74" orientation="landscape" r:id="rId1"/>
  <rowBreaks count="11" manualBreakCount="11">
    <brk id="35" max="15" man="1"/>
    <brk id="70" max="15" man="1"/>
    <brk id="105" max="15" man="1"/>
    <brk id="139" max="15" man="1"/>
    <brk id="173" max="15" man="1"/>
    <brk id="207" max="15" man="1"/>
    <brk id="241" max="15" man="1"/>
    <brk id="276" max="15" man="1"/>
    <brk id="310" max="15" man="1"/>
    <brk id="344" max="15" man="1"/>
    <brk id="378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93" zoomScaleNormal="100" zoomScaleSheetLayoutView="93" workbookViewId="0">
      <selection activeCell="A4" sqref="A4:D4"/>
    </sheetView>
  </sheetViews>
  <sheetFormatPr defaultRowHeight="16.5" customHeight="1" x14ac:dyDescent="0.2"/>
  <cols>
    <col min="1" max="1" width="6.140625" customWidth="1"/>
    <col min="2" max="2" width="34.42578125" customWidth="1"/>
    <col min="3" max="3" width="62.140625" customWidth="1"/>
    <col min="4" max="4" width="29.28515625" customWidth="1"/>
  </cols>
  <sheetData>
    <row r="1" spans="1:5" ht="16.5" customHeight="1" x14ac:dyDescent="0.25">
      <c r="A1" s="5"/>
      <c r="B1" s="5"/>
      <c r="C1" s="5"/>
      <c r="D1" s="12" t="s">
        <v>12</v>
      </c>
      <c r="E1" s="1"/>
    </row>
    <row r="2" spans="1:5" ht="24" customHeight="1" x14ac:dyDescent="0.2">
      <c r="A2" s="2"/>
      <c r="B2" s="2"/>
      <c r="C2" s="2"/>
      <c r="D2" s="264" t="s">
        <v>425</v>
      </c>
      <c r="E2" s="3"/>
    </row>
    <row r="3" spans="1:5" ht="16.5" customHeight="1" x14ac:dyDescent="0.2">
      <c r="A3" s="2"/>
      <c r="B3" s="2"/>
      <c r="C3" s="2"/>
      <c r="D3" s="12" t="s">
        <v>0</v>
      </c>
      <c r="E3" s="3"/>
    </row>
    <row r="4" spans="1:5" ht="57.75" customHeight="1" x14ac:dyDescent="0.25">
      <c r="A4" s="776" t="s">
        <v>434</v>
      </c>
      <c r="B4" s="777"/>
      <c r="C4" s="777"/>
      <c r="D4" s="777"/>
      <c r="E4" s="4"/>
    </row>
    <row r="5" spans="1:5" ht="16.5" customHeight="1" x14ac:dyDescent="0.25">
      <c r="A5" s="4"/>
      <c r="B5" s="139"/>
      <c r="C5" s="258" t="s">
        <v>13</v>
      </c>
      <c r="D5" s="83"/>
      <c r="E5" s="4"/>
    </row>
    <row r="6" spans="1:5" ht="16.5" customHeight="1" x14ac:dyDescent="0.2">
      <c r="A6" s="7"/>
      <c r="B6" s="7"/>
      <c r="C6" s="259" t="s">
        <v>11</v>
      </c>
      <c r="D6" s="83"/>
      <c r="E6" s="8"/>
    </row>
    <row r="7" spans="1:5" ht="16.5" customHeight="1" x14ac:dyDescent="0.25">
      <c r="A7" s="1"/>
      <c r="B7" s="1"/>
      <c r="C7" s="1"/>
      <c r="D7" s="1"/>
      <c r="E7" s="1"/>
    </row>
    <row r="8" spans="1:5" ht="64.5" customHeight="1" x14ac:dyDescent="0.2">
      <c r="A8" s="140" t="s">
        <v>1</v>
      </c>
      <c r="B8" s="13" t="s">
        <v>6</v>
      </c>
      <c r="C8" s="14" t="s">
        <v>7</v>
      </c>
      <c r="D8" s="13" t="s">
        <v>8</v>
      </c>
      <c r="E8" s="10"/>
    </row>
    <row r="9" spans="1:5" ht="47.25" customHeight="1" x14ac:dyDescent="0.25">
      <c r="A9" s="778" t="s">
        <v>2</v>
      </c>
      <c r="B9" s="781" t="s">
        <v>9</v>
      </c>
      <c r="C9" s="15" t="s">
        <v>14</v>
      </c>
      <c r="D9" s="773" t="s">
        <v>387</v>
      </c>
      <c r="E9" s="9"/>
    </row>
    <row r="10" spans="1:5" ht="48.75" customHeight="1" x14ac:dyDescent="0.25">
      <c r="A10" s="779"/>
      <c r="B10" s="781"/>
      <c r="C10" s="16" t="s">
        <v>15</v>
      </c>
      <c r="D10" s="774"/>
      <c r="E10" s="9"/>
    </row>
    <row r="11" spans="1:5" ht="44.25" customHeight="1" x14ac:dyDescent="0.25">
      <c r="A11" s="780"/>
      <c r="B11" s="781"/>
      <c r="C11" s="76" t="s">
        <v>16</v>
      </c>
      <c r="D11" s="775"/>
      <c r="E11" s="9"/>
    </row>
    <row r="12" spans="1:5" ht="69.75" customHeight="1" x14ac:dyDescent="0.2">
      <c r="A12" s="260" t="s">
        <v>3</v>
      </c>
      <c r="B12" s="261" t="s">
        <v>432</v>
      </c>
      <c r="C12" s="423" t="s">
        <v>137</v>
      </c>
      <c r="D12" s="423" t="s">
        <v>137</v>
      </c>
      <c r="E12" s="9"/>
    </row>
    <row r="13" spans="1:5" ht="52.5" customHeight="1" x14ac:dyDescent="0.2">
      <c r="A13" s="260" t="s">
        <v>4</v>
      </c>
      <c r="B13" s="261" t="s">
        <v>433</v>
      </c>
      <c r="C13" s="265" t="s">
        <v>137</v>
      </c>
      <c r="D13" s="265" t="s">
        <v>137</v>
      </c>
      <c r="E13" s="9"/>
    </row>
    <row r="14" spans="1:5" ht="49.5" customHeight="1" x14ac:dyDescent="0.25">
      <c r="A14" s="771" t="s">
        <v>5</v>
      </c>
      <c r="B14" s="772" t="s">
        <v>10</v>
      </c>
      <c r="C14" s="15" t="s">
        <v>14</v>
      </c>
      <c r="D14" s="773" t="s">
        <v>387</v>
      </c>
      <c r="E14" s="9"/>
    </row>
    <row r="15" spans="1:5" ht="61.5" customHeight="1" x14ac:dyDescent="0.25">
      <c r="A15" s="771"/>
      <c r="B15" s="772"/>
      <c r="C15" s="16" t="s">
        <v>15</v>
      </c>
      <c r="D15" s="774"/>
      <c r="E15" s="1"/>
    </row>
    <row r="16" spans="1:5" ht="52.5" customHeight="1" x14ac:dyDescent="0.25">
      <c r="A16" s="771"/>
      <c r="B16" s="772"/>
      <c r="C16" s="76" t="s">
        <v>16</v>
      </c>
      <c r="D16" s="775"/>
      <c r="E16" s="1"/>
    </row>
    <row r="17" spans="1:4" ht="16.5" customHeight="1" x14ac:dyDescent="0.25">
      <c r="A17" s="5"/>
      <c r="B17" s="5"/>
      <c r="C17" s="5"/>
      <c r="D17" s="12"/>
    </row>
  </sheetData>
  <mergeCells count="7">
    <mergeCell ref="A14:A16"/>
    <mergeCell ref="B14:B16"/>
    <mergeCell ref="D14:D16"/>
    <mergeCell ref="A4:D4"/>
    <mergeCell ref="A9:A11"/>
    <mergeCell ref="B9:B11"/>
    <mergeCell ref="D9:D11"/>
  </mergeCells>
  <hyperlinks>
    <hyperlink ref="D9" r:id="rId1"/>
    <hyperlink ref="D14" r:id="rId2"/>
  </hyperlinks>
  <pageMargins left="0.70866141732283472" right="0.31496062992125984" top="0.35433070866141736" bottom="0.35433070866141736" header="0.31496062992125984" footer="0"/>
  <pageSetup paperSize="9" scale="84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BreakPreview" topLeftCell="A4" zoomScale="71" zoomScaleNormal="70" zoomScaleSheetLayoutView="71" workbookViewId="0"/>
  </sheetViews>
  <sheetFormatPr defaultColWidth="12.7109375" defaultRowHeight="15" x14ac:dyDescent="0.2"/>
  <cols>
    <col min="1" max="1" width="6.85546875" style="267" customWidth="1"/>
    <col min="2" max="2" width="70.85546875" style="267" customWidth="1"/>
    <col min="3" max="3" width="44.5703125" style="269" customWidth="1"/>
    <col min="4" max="16384" width="12.7109375" style="267"/>
  </cols>
  <sheetData>
    <row r="1" spans="1:3" x14ac:dyDescent="0.2">
      <c r="C1" s="268" t="s">
        <v>12</v>
      </c>
    </row>
    <row r="2" spans="1:3" ht="30" x14ac:dyDescent="0.2">
      <c r="C2" s="266" t="s">
        <v>425</v>
      </c>
    </row>
    <row r="3" spans="1:3" x14ac:dyDescent="0.2">
      <c r="C3" s="268" t="s">
        <v>64</v>
      </c>
    </row>
    <row r="5" spans="1:3" s="270" customFormat="1" ht="15.75" x14ac:dyDescent="0.25">
      <c r="A5" s="782"/>
      <c r="B5" s="782"/>
      <c r="C5" s="782"/>
    </row>
    <row r="6" spans="1:3" ht="52.5" customHeight="1" x14ac:dyDescent="0.2">
      <c r="A6" s="783" t="s">
        <v>435</v>
      </c>
      <c r="B6" s="783"/>
      <c r="C6" s="783"/>
    </row>
    <row r="7" spans="1:3" s="271" customFormat="1" ht="20.25" customHeight="1" x14ac:dyDescent="0.25">
      <c r="A7" s="784" t="s">
        <v>436</v>
      </c>
      <c r="B7" s="784"/>
      <c r="C7" s="784"/>
    </row>
    <row r="9" spans="1:3" ht="42.75" customHeight="1" x14ac:dyDescent="0.2">
      <c r="A9" s="272" t="s">
        <v>342</v>
      </c>
      <c r="B9" s="272" t="s">
        <v>6</v>
      </c>
      <c r="C9" s="272" t="s">
        <v>343</v>
      </c>
    </row>
    <row r="10" spans="1:3" ht="36.75" customHeight="1" x14ac:dyDescent="0.2">
      <c r="A10" s="272">
        <v>1</v>
      </c>
      <c r="B10" s="273" t="s">
        <v>344</v>
      </c>
      <c r="C10" s="274" t="s">
        <v>387</v>
      </c>
    </row>
    <row r="11" spans="1:3" ht="50.25" customHeight="1" x14ac:dyDescent="0.2">
      <c r="A11" s="272">
        <v>2</v>
      </c>
      <c r="B11" s="273" t="s">
        <v>437</v>
      </c>
      <c r="C11" s="274" t="s">
        <v>387</v>
      </c>
    </row>
    <row r="12" spans="1:3" ht="58.5" customHeight="1" x14ac:dyDescent="0.2">
      <c r="A12" s="272">
        <v>3</v>
      </c>
      <c r="B12" s="273" t="s">
        <v>438</v>
      </c>
      <c r="C12" s="274" t="s">
        <v>387</v>
      </c>
    </row>
    <row r="13" spans="1:3" ht="59.25" customHeight="1" x14ac:dyDescent="0.2">
      <c r="A13" s="272">
        <v>4</v>
      </c>
      <c r="B13" s="273" t="s">
        <v>439</v>
      </c>
      <c r="C13" s="274" t="s">
        <v>387</v>
      </c>
    </row>
    <row r="14" spans="1:3" ht="61.5" customHeight="1" x14ac:dyDescent="0.2">
      <c r="A14" s="272">
        <v>5</v>
      </c>
      <c r="B14" s="273" t="s">
        <v>440</v>
      </c>
      <c r="C14" s="274" t="s">
        <v>387</v>
      </c>
    </row>
    <row r="15" spans="1:3" ht="43.5" customHeight="1" x14ac:dyDescent="0.2">
      <c r="A15" s="272">
        <v>6</v>
      </c>
      <c r="B15" s="273" t="s">
        <v>441</v>
      </c>
      <c r="C15" s="274" t="s">
        <v>387</v>
      </c>
    </row>
    <row r="16" spans="1:3" ht="53.25" customHeight="1" x14ac:dyDescent="0.2">
      <c r="A16" s="272">
        <v>7</v>
      </c>
      <c r="B16" s="273" t="s">
        <v>442</v>
      </c>
      <c r="C16" s="274" t="s">
        <v>387</v>
      </c>
    </row>
    <row r="17" spans="1:3" ht="50.25" customHeight="1" x14ac:dyDescent="0.2">
      <c r="A17" s="272">
        <v>8</v>
      </c>
      <c r="B17" s="273" t="s">
        <v>443</v>
      </c>
      <c r="C17" s="274" t="s">
        <v>387</v>
      </c>
    </row>
    <row r="18" spans="1:3" ht="49.5" customHeight="1" x14ac:dyDescent="0.2">
      <c r="A18" s="272">
        <v>9</v>
      </c>
      <c r="B18" s="273" t="s">
        <v>345</v>
      </c>
      <c r="C18" s="274" t="s">
        <v>387</v>
      </c>
    </row>
    <row r="19" spans="1:3" ht="50.25" customHeight="1" x14ac:dyDescent="0.2">
      <c r="A19" s="272">
        <v>10</v>
      </c>
      <c r="B19" s="273" t="s">
        <v>346</v>
      </c>
      <c r="C19" s="274" t="s">
        <v>387</v>
      </c>
    </row>
    <row r="20" spans="1:3" ht="38.25" customHeight="1" x14ac:dyDescent="0.25">
      <c r="A20" s="785" t="s">
        <v>513</v>
      </c>
      <c r="B20" s="785"/>
      <c r="C20" s="785"/>
    </row>
  </sheetData>
  <sheetProtection formatCells="0" formatColumns="0" formatRows="0"/>
  <mergeCells count="4">
    <mergeCell ref="A5:C5"/>
    <mergeCell ref="A6:C6"/>
    <mergeCell ref="A7:C7"/>
    <mergeCell ref="A20:C20"/>
  </mergeCells>
  <hyperlinks>
    <hyperlink ref="C10" r:id="rId1"/>
    <hyperlink ref="C11" r:id="rId2"/>
    <hyperlink ref="C12" r:id="rId3"/>
    <hyperlink ref="C13" r:id="rId4"/>
    <hyperlink ref="C14" r:id="rId5"/>
    <hyperlink ref="C15" r:id="rId6"/>
    <hyperlink ref="C16" r:id="rId7"/>
    <hyperlink ref="C17" r:id="rId8"/>
    <hyperlink ref="C18:C19" r:id="rId9" display="https://stankomash.konar.ru/raskrytie-informacii/"/>
  </hyperlinks>
  <pageMargins left="0.51181102362204722" right="0" top="0.55118110236220474" bottom="0.15748031496062992" header="0.31496062992125984" footer="0"/>
  <pageSetup paperSize="9" scale="70" orientation="portrait"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2" zoomScaleNormal="82" zoomScaleSheetLayoutView="86" workbookViewId="0"/>
  </sheetViews>
  <sheetFormatPr defaultColWidth="12.7109375" defaultRowHeight="12.75" x14ac:dyDescent="0.2"/>
  <cols>
    <col min="1" max="1" width="11.7109375" style="275" customWidth="1"/>
    <col min="2" max="2" width="12.28515625" style="275" customWidth="1"/>
    <col min="3" max="3" width="11.28515625" style="275" customWidth="1"/>
    <col min="4" max="4" width="39.5703125" style="275" customWidth="1"/>
    <col min="5" max="5" width="36.28515625" style="275" customWidth="1"/>
    <col min="6" max="6" width="20.5703125" style="275" customWidth="1"/>
    <col min="7" max="7" width="22.28515625" style="275" customWidth="1"/>
    <col min="8" max="8" width="16.85546875" style="275" customWidth="1"/>
    <col min="9" max="9" width="28.5703125" style="275" customWidth="1"/>
    <col min="10" max="16384" width="12.7109375" style="275"/>
  </cols>
  <sheetData>
    <row r="1" spans="1:9" x14ac:dyDescent="0.2">
      <c r="I1" s="276" t="s">
        <v>312</v>
      </c>
    </row>
    <row r="2" spans="1:9" ht="22.5" x14ac:dyDescent="0.2">
      <c r="I2" s="264" t="s">
        <v>425</v>
      </c>
    </row>
    <row r="3" spans="1:9" x14ac:dyDescent="0.2">
      <c r="I3" s="276" t="s">
        <v>0</v>
      </c>
    </row>
    <row r="4" spans="1:9" s="267" customFormat="1" ht="15" x14ac:dyDescent="0.2"/>
    <row r="5" spans="1:9" s="270" customFormat="1" ht="51.75" customHeight="1" x14ac:dyDescent="0.25">
      <c r="A5" s="786" t="s">
        <v>431</v>
      </c>
      <c r="B5" s="787"/>
      <c r="C5" s="787"/>
      <c r="D5" s="787"/>
      <c r="E5" s="787"/>
      <c r="F5" s="787"/>
      <c r="G5" s="787"/>
      <c r="H5" s="787"/>
      <c r="I5" s="787"/>
    </row>
    <row r="6" spans="1:9" s="271" customFormat="1" ht="15.75" customHeight="1" x14ac:dyDescent="0.25">
      <c r="A6" s="788" t="s">
        <v>444</v>
      </c>
      <c r="B6" s="788"/>
      <c r="C6" s="788"/>
      <c r="D6" s="788"/>
      <c r="E6" s="788"/>
      <c r="F6" s="788"/>
      <c r="G6" s="788"/>
      <c r="H6" s="788"/>
      <c r="I6" s="788"/>
    </row>
    <row r="7" spans="1:9" s="277" customFormat="1" ht="11.25" customHeight="1" x14ac:dyDescent="0.2">
      <c r="B7" s="278"/>
      <c r="C7" s="278"/>
      <c r="F7" s="292" t="s">
        <v>11</v>
      </c>
      <c r="G7" s="279"/>
      <c r="H7" s="279"/>
    </row>
    <row r="8" spans="1:9" s="267" customFormat="1" ht="15" x14ac:dyDescent="0.2"/>
    <row r="9" spans="1:9" s="282" customFormat="1" ht="134.25" customHeight="1" x14ac:dyDescent="0.2">
      <c r="A9" s="280" t="s">
        <v>304</v>
      </c>
      <c r="B9" s="280" t="s">
        <v>305</v>
      </c>
      <c r="C9" s="280" t="s">
        <v>306</v>
      </c>
      <c r="D9" s="281" t="s">
        <v>307</v>
      </c>
      <c r="E9" s="281" t="s">
        <v>308</v>
      </c>
      <c r="F9" s="281" t="s">
        <v>309</v>
      </c>
      <c r="G9" s="281" t="s">
        <v>310</v>
      </c>
      <c r="H9" s="281" t="s">
        <v>429</v>
      </c>
      <c r="I9" s="281" t="s">
        <v>430</v>
      </c>
    </row>
    <row r="10" spans="1:9" s="284" customFormat="1" x14ac:dyDescent="0.2">
      <c r="A10" s="283">
        <v>1</v>
      </c>
      <c r="B10" s="283">
        <v>2</v>
      </c>
      <c r="C10" s="283">
        <v>3</v>
      </c>
      <c r="D10" s="283">
        <v>4</v>
      </c>
      <c r="E10" s="283">
        <v>5</v>
      </c>
      <c r="F10" s="283">
        <v>6</v>
      </c>
      <c r="G10" s="283">
        <v>7</v>
      </c>
      <c r="H10" s="283">
        <v>8</v>
      </c>
      <c r="I10" s="283">
        <v>9</v>
      </c>
    </row>
    <row r="11" spans="1:9" ht="409.5" customHeight="1" x14ac:dyDescent="0.2">
      <c r="A11" s="285" t="s">
        <v>329</v>
      </c>
      <c r="B11" s="286" t="s">
        <v>101</v>
      </c>
      <c r="C11" s="287" t="s">
        <v>388</v>
      </c>
      <c r="D11" s="291" t="s">
        <v>389</v>
      </c>
      <c r="E11" s="288" t="s">
        <v>390</v>
      </c>
      <c r="F11" s="288" t="s">
        <v>391</v>
      </c>
      <c r="G11" s="289" t="s">
        <v>395</v>
      </c>
      <c r="H11" s="290" t="s">
        <v>137</v>
      </c>
      <c r="I11" s="272" t="s">
        <v>137</v>
      </c>
    </row>
    <row r="13" spans="1:9" x14ac:dyDescent="0.2">
      <c r="A13" s="275" t="s">
        <v>311</v>
      </c>
    </row>
    <row r="16" spans="1:9" ht="15" customHeight="1" x14ac:dyDescent="0.2"/>
  </sheetData>
  <sheetProtection formatCells="0" formatColumns="0" formatRows="0"/>
  <mergeCells count="2">
    <mergeCell ref="A5:I5"/>
    <mergeCell ref="A6:I6"/>
  </mergeCells>
  <pageMargins left="0.11811023622047245" right="0" top="0.55118110236220474" bottom="0.15748031496062992" header="0.31496062992125984" footer="0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="80" zoomScaleSheetLayoutView="80" workbookViewId="0">
      <selection activeCell="M37" sqref="M37"/>
    </sheetView>
  </sheetViews>
  <sheetFormatPr defaultColWidth="11.42578125" defaultRowHeight="11.25" x14ac:dyDescent="0.2"/>
  <cols>
    <col min="1" max="1" width="5" style="176" customWidth="1"/>
    <col min="2" max="2" width="35.140625" style="176" customWidth="1"/>
    <col min="3" max="3" width="12.85546875" style="176" customWidth="1"/>
    <col min="4" max="4" width="15.140625" style="176" customWidth="1"/>
    <col min="5" max="5" width="10.140625" style="176" customWidth="1"/>
    <col min="6" max="6" width="11.85546875" style="176" customWidth="1"/>
    <col min="7" max="7" width="10.5703125" style="176" customWidth="1"/>
    <col min="8" max="8" width="18.7109375" style="176" customWidth="1"/>
    <col min="9" max="9" width="22.140625" style="176" customWidth="1"/>
    <col min="10" max="10" width="23.85546875" style="176" customWidth="1"/>
    <col min="11" max="16384" width="11.42578125" style="176"/>
  </cols>
  <sheetData>
    <row r="1" spans="1:10" s="197" customFormat="1" ht="13.5" customHeight="1" x14ac:dyDescent="0.2">
      <c r="A1" s="214"/>
      <c r="B1" s="214"/>
      <c r="C1" s="177"/>
      <c r="D1" s="177"/>
      <c r="E1" s="177"/>
      <c r="F1" s="177"/>
      <c r="G1" s="177"/>
      <c r="H1" s="177"/>
      <c r="I1" s="177"/>
      <c r="J1" s="293" t="s">
        <v>347</v>
      </c>
    </row>
    <row r="2" spans="1:10" ht="20.25" customHeight="1" x14ac:dyDescent="0.2">
      <c r="J2" s="264" t="s">
        <v>425</v>
      </c>
    </row>
    <row r="3" spans="1:10" ht="10.5" customHeight="1" x14ac:dyDescent="0.2">
      <c r="J3" s="294" t="s">
        <v>0</v>
      </c>
    </row>
    <row r="5" spans="1:10" ht="36" customHeight="1" x14ac:dyDescent="0.2">
      <c r="A5" s="783" t="s">
        <v>427</v>
      </c>
      <c r="B5" s="551"/>
      <c r="C5" s="551"/>
      <c r="D5" s="551"/>
      <c r="E5" s="551"/>
      <c r="F5" s="551"/>
      <c r="G5" s="551"/>
      <c r="H5" s="551"/>
      <c r="I5" s="551"/>
      <c r="J5" s="551"/>
    </row>
    <row r="6" spans="1:10" ht="33" customHeight="1" x14ac:dyDescent="0.2">
      <c r="A6" s="783" t="s">
        <v>428</v>
      </c>
      <c r="B6" s="551"/>
      <c r="C6" s="551"/>
      <c r="D6" s="551"/>
      <c r="E6" s="551"/>
      <c r="F6" s="551"/>
      <c r="G6" s="551"/>
      <c r="H6" s="551"/>
      <c r="I6" s="551"/>
      <c r="J6" s="551"/>
    </row>
    <row r="7" spans="1:10" ht="20.25" customHeight="1" x14ac:dyDescent="0.2">
      <c r="A7" s="789" t="s">
        <v>382</v>
      </c>
      <c r="B7" s="789"/>
      <c r="C7" s="789"/>
      <c r="D7" s="789"/>
      <c r="E7" s="789"/>
      <c r="F7" s="789"/>
      <c r="G7" s="789"/>
      <c r="H7" s="789"/>
      <c r="I7" s="789"/>
      <c r="J7" s="789"/>
    </row>
    <row r="8" spans="1:10" ht="6.75" customHeight="1" x14ac:dyDescent="0.2">
      <c r="A8" s="295"/>
      <c r="B8" s="275"/>
      <c r="C8" s="275"/>
      <c r="D8" s="275"/>
      <c r="E8" s="275"/>
      <c r="F8" s="275"/>
      <c r="G8" s="275"/>
      <c r="H8" s="275"/>
      <c r="I8" s="275"/>
      <c r="J8" s="275"/>
    </row>
    <row r="9" spans="1:10" ht="50.25" customHeight="1" x14ac:dyDescent="0.2">
      <c r="A9" s="790" t="s">
        <v>342</v>
      </c>
      <c r="B9" s="790" t="s">
        <v>163</v>
      </c>
      <c r="C9" s="790" t="s">
        <v>348</v>
      </c>
      <c r="D9" s="790"/>
      <c r="E9" s="790" t="s">
        <v>349</v>
      </c>
      <c r="F9" s="790"/>
      <c r="G9" s="790"/>
      <c r="H9" s="790" t="s">
        <v>350</v>
      </c>
      <c r="I9" s="790"/>
      <c r="J9" s="790"/>
    </row>
    <row r="10" spans="1:10" ht="50.25" customHeight="1" x14ac:dyDescent="0.2">
      <c r="A10" s="790"/>
      <c r="B10" s="790"/>
      <c r="C10" s="296" t="s">
        <v>351</v>
      </c>
      <c r="D10" s="296" t="s">
        <v>352</v>
      </c>
      <c r="E10" s="296" t="s">
        <v>353</v>
      </c>
      <c r="F10" s="296" t="s">
        <v>354</v>
      </c>
      <c r="G10" s="296" t="s">
        <v>355</v>
      </c>
      <c r="H10" s="296" t="s">
        <v>356</v>
      </c>
      <c r="I10" s="296" t="s">
        <v>357</v>
      </c>
      <c r="J10" s="296" t="s">
        <v>358</v>
      </c>
    </row>
    <row r="11" spans="1:10" ht="14.25" x14ac:dyDescent="0.2">
      <c r="A11" s="297">
        <v>1</v>
      </c>
      <c r="B11" s="297">
        <v>2</v>
      </c>
      <c r="C11" s="297">
        <v>3</v>
      </c>
      <c r="D11" s="297">
        <v>4</v>
      </c>
      <c r="E11" s="297">
        <v>5</v>
      </c>
      <c r="F11" s="297">
        <v>6</v>
      </c>
      <c r="G11" s="297">
        <v>7</v>
      </c>
      <c r="H11" s="297">
        <v>8</v>
      </c>
      <c r="I11" s="297">
        <v>9</v>
      </c>
      <c r="J11" s="297">
        <v>10</v>
      </c>
    </row>
    <row r="12" spans="1:10" ht="24" customHeight="1" x14ac:dyDescent="0.2">
      <c r="A12" s="297" t="s">
        <v>359</v>
      </c>
      <c r="B12" s="298" t="s">
        <v>360</v>
      </c>
      <c r="C12" s="297" t="s">
        <v>137</v>
      </c>
      <c r="D12" s="297" t="s">
        <v>137</v>
      </c>
      <c r="E12" s="297" t="s">
        <v>137</v>
      </c>
      <c r="F12" s="297" t="s">
        <v>137</v>
      </c>
      <c r="G12" s="297" t="s">
        <v>137</v>
      </c>
      <c r="H12" s="297" t="s">
        <v>137</v>
      </c>
      <c r="I12" s="297" t="s">
        <v>137</v>
      </c>
      <c r="J12" s="297" t="s">
        <v>137</v>
      </c>
    </row>
    <row r="13" spans="1:10" ht="46.5" customHeight="1" x14ac:dyDescent="0.2">
      <c r="A13" s="297" t="s">
        <v>361</v>
      </c>
      <c r="B13" s="298" t="s">
        <v>362</v>
      </c>
      <c r="C13" s="297" t="s">
        <v>137</v>
      </c>
      <c r="D13" s="297" t="s">
        <v>137</v>
      </c>
      <c r="E13" s="297" t="s">
        <v>137</v>
      </c>
      <c r="F13" s="297" t="s">
        <v>137</v>
      </c>
      <c r="G13" s="297" t="s">
        <v>137</v>
      </c>
      <c r="H13" s="297" t="s">
        <v>137</v>
      </c>
      <c r="I13" s="297" t="s">
        <v>137</v>
      </c>
      <c r="J13" s="297" t="s">
        <v>137</v>
      </c>
    </row>
    <row r="14" spans="1:10" ht="14.25" x14ac:dyDescent="0.2">
      <c r="A14" s="297" t="s">
        <v>363</v>
      </c>
      <c r="B14" s="298"/>
      <c r="C14" s="297" t="s">
        <v>137</v>
      </c>
      <c r="D14" s="297" t="s">
        <v>137</v>
      </c>
      <c r="E14" s="297" t="s">
        <v>137</v>
      </c>
      <c r="F14" s="297" t="s">
        <v>137</v>
      </c>
      <c r="G14" s="297" t="s">
        <v>137</v>
      </c>
      <c r="H14" s="297" t="s">
        <v>137</v>
      </c>
      <c r="I14" s="297" t="s">
        <v>137</v>
      </c>
      <c r="J14" s="297" t="s">
        <v>137</v>
      </c>
    </row>
    <row r="15" spans="1:10" ht="27.75" customHeight="1" x14ac:dyDescent="0.2">
      <c r="A15" s="297" t="s">
        <v>364</v>
      </c>
      <c r="B15" s="298" t="s">
        <v>365</v>
      </c>
      <c r="C15" s="297" t="s">
        <v>137</v>
      </c>
      <c r="D15" s="297" t="s">
        <v>137</v>
      </c>
      <c r="E15" s="297" t="s">
        <v>137</v>
      </c>
      <c r="F15" s="297" t="s">
        <v>137</v>
      </c>
      <c r="G15" s="297" t="s">
        <v>137</v>
      </c>
      <c r="H15" s="297" t="s">
        <v>137</v>
      </c>
      <c r="I15" s="297" t="s">
        <v>137</v>
      </c>
      <c r="J15" s="297" t="s">
        <v>137</v>
      </c>
    </row>
    <row r="16" spans="1:10" ht="14.25" x14ac:dyDescent="0.2">
      <c r="A16" s="297" t="s">
        <v>366</v>
      </c>
      <c r="B16" s="298"/>
      <c r="C16" s="297" t="s">
        <v>137</v>
      </c>
      <c r="D16" s="297" t="s">
        <v>137</v>
      </c>
      <c r="E16" s="297" t="s">
        <v>137</v>
      </c>
      <c r="F16" s="297" t="s">
        <v>137</v>
      </c>
      <c r="G16" s="297" t="s">
        <v>137</v>
      </c>
      <c r="H16" s="297" t="s">
        <v>137</v>
      </c>
      <c r="I16" s="297" t="s">
        <v>137</v>
      </c>
      <c r="J16" s="297" t="s">
        <v>137</v>
      </c>
    </row>
    <row r="17" spans="1:10" ht="15" customHeight="1" x14ac:dyDescent="0.2">
      <c r="A17" s="297" t="s">
        <v>367</v>
      </c>
      <c r="B17" s="298" t="s">
        <v>368</v>
      </c>
      <c r="C17" s="297" t="s">
        <v>137</v>
      </c>
      <c r="D17" s="297" t="s">
        <v>137</v>
      </c>
      <c r="E17" s="297" t="s">
        <v>137</v>
      </c>
      <c r="F17" s="297" t="s">
        <v>137</v>
      </c>
      <c r="G17" s="297" t="s">
        <v>137</v>
      </c>
      <c r="H17" s="297" t="s">
        <v>137</v>
      </c>
      <c r="I17" s="297" t="s">
        <v>137</v>
      </c>
      <c r="J17" s="297" t="s">
        <v>137</v>
      </c>
    </row>
    <row r="18" spans="1:10" ht="14.25" x14ac:dyDescent="0.2">
      <c r="A18" s="297" t="s">
        <v>369</v>
      </c>
      <c r="B18" s="298"/>
      <c r="C18" s="297" t="s">
        <v>137</v>
      </c>
      <c r="D18" s="297" t="s">
        <v>137</v>
      </c>
      <c r="E18" s="297" t="s">
        <v>137</v>
      </c>
      <c r="F18" s="297" t="s">
        <v>137</v>
      </c>
      <c r="G18" s="297" t="s">
        <v>137</v>
      </c>
      <c r="H18" s="297" t="s">
        <v>137</v>
      </c>
      <c r="I18" s="297" t="s">
        <v>137</v>
      </c>
      <c r="J18" s="297" t="s">
        <v>137</v>
      </c>
    </row>
    <row r="19" spans="1:10" ht="31.5" customHeight="1" x14ac:dyDescent="0.2">
      <c r="A19" s="297" t="s">
        <v>370</v>
      </c>
      <c r="B19" s="298" t="s">
        <v>371</v>
      </c>
      <c r="C19" s="297" t="s">
        <v>137</v>
      </c>
      <c r="D19" s="297" t="s">
        <v>137</v>
      </c>
      <c r="E19" s="297" t="s">
        <v>137</v>
      </c>
      <c r="F19" s="297" t="s">
        <v>137</v>
      </c>
      <c r="G19" s="297" t="s">
        <v>137</v>
      </c>
      <c r="H19" s="297" t="s">
        <v>137</v>
      </c>
      <c r="I19" s="297" t="s">
        <v>137</v>
      </c>
      <c r="J19" s="297" t="s">
        <v>137</v>
      </c>
    </row>
    <row r="20" spans="1:10" ht="14.25" x14ac:dyDescent="0.2">
      <c r="A20" s="297" t="s">
        <v>372</v>
      </c>
      <c r="B20" s="298"/>
      <c r="C20" s="297" t="s">
        <v>137</v>
      </c>
      <c r="D20" s="297" t="s">
        <v>137</v>
      </c>
      <c r="E20" s="297" t="s">
        <v>137</v>
      </c>
      <c r="F20" s="297" t="s">
        <v>137</v>
      </c>
      <c r="G20" s="297" t="s">
        <v>137</v>
      </c>
      <c r="H20" s="297" t="s">
        <v>137</v>
      </c>
      <c r="I20" s="297" t="s">
        <v>137</v>
      </c>
      <c r="J20" s="297" t="s">
        <v>137</v>
      </c>
    </row>
    <row r="21" spans="1:10" ht="43.5" customHeight="1" x14ac:dyDescent="0.2">
      <c r="A21" s="297" t="s">
        <v>373</v>
      </c>
      <c r="B21" s="298" t="s">
        <v>374</v>
      </c>
      <c r="C21" s="297" t="s">
        <v>137</v>
      </c>
      <c r="D21" s="297" t="s">
        <v>137</v>
      </c>
      <c r="E21" s="297" t="s">
        <v>137</v>
      </c>
      <c r="F21" s="297" t="s">
        <v>137</v>
      </c>
      <c r="G21" s="297" t="s">
        <v>137</v>
      </c>
      <c r="H21" s="297" t="s">
        <v>137</v>
      </c>
      <c r="I21" s="297" t="s">
        <v>137</v>
      </c>
      <c r="J21" s="297" t="s">
        <v>137</v>
      </c>
    </row>
    <row r="22" spans="1:10" ht="14.25" x14ac:dyDescent="0.2">
      <c r="A22" s="297" t="s">
        <v>375</v>
      </c>
      <c r="B22" s="298"/>
      <c r="C22" s="297" t="s">
        <v>137</v>
      </c>
      <c r="D22" s="297" t="s">
        <v>137</v>
      </c>
      <c r="E22" s="297" t="s">
        <v>137</v>
      </c>
      <c r="F22" s="297" t="s">
        <v>137</v>
      </c>
      <c r="G22" s="297" t="s">
        <v>137</v>
      </c>
      <c r="H22" s="297" t="s">
        <v>137</v>
      </c>
      <c r="I22" s="297" t="s">
        <v>137</v>
      </c>
      <c r="J22" s="297" t="s">
        <v>137</v>
      </c>
    </row>
    <row r="23" spans="1:10" ht="27.75" customHeight="1" x14ac:dyDescent="0.2">
      <c r="A23" s="297" t="s">
        <v>376</v>
      </c>
      <c r="B23" s="298" t="s">
        <v>377</v>
      </c>
      <c r="C23" s="297" t="s">
        <v>137</v>
      </c>
      <c r="D23" s="297" t="s">
        <v>137</v>
      </c>
      <c r="E23" s="297" t="s">
        <v>137</v>
      </c>
      <c r="F23" s="297" t="s">
        <v>137</v>
      </c>
      <c r="G23" s="297" t="s">
        <v>137</v>
      </c>
      <c r="H23" s="297" t="s">
        <v>137</v>
      </c>
      <c r="I23" s="297" t="s">
        <v>137</v>
      </c>
      <c r="J23" s="297" t="s">
        <v>137</v>
      </c>
    </row>
    <row r="24" spans="1:10" ht="14.25" x14ac:dyDescent="0.2">
      <c r="A24" s="297" t="s">
        <v>378</v>
      </c>
      <c r="B24" s="298"/>
      <c r="C24" s="297" t="s">
        <v>137</v>
      </c>
      <c r="D24" s="297" t="s">
        <v>137</v>
      </c>
      <c r="E24" s="297" t="s">
        <v>137</v>
      </c>
      <c r="F24" s="297" t="s">
        <v>137</v>
      </c>
      <c r="G24" s="297" t="s">
        <v>137</v>
      </c>
      <c r="H24" s="297" t="s">
        <v>137</v>
      </c>
      <c r="I24" s="297" t="s">
        <v>137</v>
      </c>
      <c r="J24" s="297" t="s">
        <v>137</v>
      </c>
    </row>
    <row r="25" spans="1:10" ht="26.25" customHeight="1" x14ac:dyDescent="0.2">
      <c r="A25" s="297" t="s">
        <v>379</v>
      </c>
      <c r="B25" s="298" t="s">
        <v>380</v>
      </c>
      <c r="C25" s="297" t="s">
        <v>137</v>
      </c>
      <c r="D25" s="297" t="s">
        <v>137</v>
      </c>
      <c r="E25" s="297" t="s">
        <v>137</v>
      </c>
      <c r="F25" s="297" t="s">
        <v>137</v>
      </c>
      <c r="G25" s="297" t="s">
        <v>137</v>
      </c>
      <c r="H25" s="297" t="s">
        <v>137</v>
      </c>
      <c r="I25" s="297" t="s">
        <v>137</v>
      </c>
      <c r="J25" s="297" t="s">
        <v>137</v>
      </c>
    </row>
    <row r="26" spans="1:10" ht="14.25" x14ac:dyDescent="0.2">
      <c r="A26" s="297" t="s">
        <v>381</v>
      </c>
      <c r="B26" s="298"/>
      <c r="C26" s="297" t="s">
        <v>137</v>
      </c>
      <c r="D26" s="297" t="s">
        <v>137</v>
      </c>
      <c r="E26" s="297" t="s">
        <v>137</v>
      </c>
      <c r="F26" s="297" t="s">
        <v>137</v>
      </c>
      <c r="G26" s="297" t="s">
        <v>137</v>
      </c>
      <c r="H26" s="297" t="s">
        <v>137</v>
      </c>
      <c r="I26" s="297" t="s">
        <v>137</v>
      </c>
      <c r="J26" s="297" t="s">
        <v>137</v>
      </c>
    </row>
    <row r="27" spans="1:10" s="275" customFormat="1" ht="12.75" x14ac:dyDescent="0.2">
      <c r="A27" s="275" t="s">
        <v>311</v>
      </c>
    </row>
  </sheetData>
  <sheetProtection selectLockedCells="1" selectUnlockedCells="1"/>
  <mergeCells count="8">
    <mergeCell ref="A5:J5"/>
    <mergeCell ref="A6:J6"/>
    <mergeCell ref="A7:J7"/>
    <mergeCell ref="A9:A10"/>
    <mergeCell ref="B9:B10"/>
    <mergeCell ref="C9:D9"/>
    <mergeCell ref="E9:G9"/>
    <mergeCell ref="H9:J9"/>
  </mergeCells>
  <pageMargins left="0.43307086614173229" right="0" top="0.78740157480314965" bottom="0.19685039370078741" header="0.19685039370078741" footer="0.51181102362204722"/>
  <pageSetup paperSize="9" scale="85" firstPageNumber="0" orientation="landscape" r:id="rId1"/>
  <headerFooter alignWithMargins="0">
    <oddHeader xml:space="preserve">&amp;R&amp;"Times New Roman,обычный"&amp;7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381"/>
  <sheetViews>
    <sheetView view="pageBreakPreview" topLeftCell="A339" zoomScaleSheetLayoutView="100" workbookViewId="0">
      <selection activeCell="P359" sqref="P359"/>
    </sheetView>
  </sheetViews>
  <sheetFormatPr defaultColWidth="11.42578125" defaultRowHeight="11.25" x14ac:dyDescent="0.2"/>
  <cols>
    <col min="1" max="1" width="5" style="176" customWidth="1"/>
    <col min="2" max="2" width="6.5703125" style="176" customWidth="1"/>
    <col min="3" max="3" width="2.28515625" style="176" customWidth="1"/>
    <col min="4" max="4" width="4" style="176" customWidth="1"/>
    <col min="5" max="5" width="2.85546875" style="176" customWidth="1"/>
    <col min="6" max="6" width="2.7109375" style="176" customWidth="1"/>
    <col min="7" max="7" width="4.42578125" style="176" customWidth="1"/>
    <col min="8" max="8" width="2.7109375" style="176" customWidth="1"/>
    <col min="9" max="9" width="4.7109375" style="176" customWidth="1"/>
    <col min="10" max="10" width="4.42578125" style="176" customWidth="1"/>
    <col min="11" max="12" width="5.28515625" style="176" customWidth="1"/>
    <col min="13" max="13" width="6.85546875" style="176" customWidth="1"/>
    <col min="14" max="14" width="5.140625" style="176" customWidth="1"/>
    <col min="15" max="15" width="3.42578125" style="176" customWidth="1"/>
    <col min="16" max="16" width="60.42578125" style="215" customWidth="1"/>
    <col min="17" max="17" width="10" style="176" customWidth="1"/>
    <col min="18" max="18" width="7.5703125" style="176" customWidth="1"/>
    <col min="19" max="19" width="8" style="176" customWidth="1"/>
    <col min="20" max="20" width="11.140625" style="177" customWidth="1"/>
    <col min="21" max="21" width="7.85546875" style="176" customWidth="1"/>
    <col min="22" max="22" width="8.7109375" style="294" customWidth="1"/>
    <col min="23" max="23" width="36.5703125" style="178" hidden="1" customWidth="1"/>
    <col min="24" max="24" width="11.42578125" style="178"/>
    <col min="25" max="16384" width="11.42578125" style="176"/>
  </cols>
  <sheetData>
    <row r="2" spans="1:73" x14ac:dyDescent="0.2">
      <c r="V2" s="293" t="s">
        <v>139</v>
      </c>
    </row>
    <row r="3" spans="1:73" ht="12" customHeight="1" x14ac:dyDescent="0.2">
      <c r="U3" s="179"/>
      <c r="V3" s="293" t="s">
        <v>425</v>
      </c>
    </row>
    <row r="5" spans="1:73" s="251" customFormat="1" ht="34.5" customHeight="1" x14ac:dyDescent="0.25">
      <c r="A5" s="821" t="s">
        <v>421</v>
      </c>
      <c r="B5" s="822"/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2"/>
      <c r="N5" s="822"/>
      <c r="O5" s="822"/>
      <c r="P5" s="822"/>
      <c r="Q5" s="822"/>
      <c r="R5" s="822"/>
      <c r="S5" s="822"/>
      <c r="T5" s="822"/>
      <c r="U5" s="822"/>
      <c r="V5" s="822"/>
      <c r="W5" s="180"/>
      <c r="X5" s="180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</row>
    <row r="6" spans="1:73" s="181" customFormat="1" ht="15.75" customHeight="1" x14ac:dyDescent="0.25">
      <c r="M6" s="182" t="s">
        <v>424</v>
      </c>
      <c r="N6" s="823" t="s">
        <v>13</v>
      </c>
      <c r="O6" s="823"/>
      <c r="P6" s="823"/>
      <c r="Q6" s="823"/>
      <c r="R6" s="823"/>
      <c r="S6" s="823"/>
      <c r="T6" s="823"/>
      <c r="V6" s="182"/>
      <c r="W6" s="180"/>
      <c r="X6" s="180"/>
    </row>
    <row r="7" spans="1:73" s="183" customFormat="1" ht="15" x14ac:dyDescent="0.2">
      <c r="N7" s="794" t="s">
        <v>11</v>
      </c>
      <c r="O7" s="794"/>
      <c r="P7" s="794"/>
      <c r="Q7" s="794"/>
      <c r="R7" s="794"/>
      <c r="S7" s="794"/>
      <c r="T7" s="794"/>
      <c r="V7" s="836"/>
      <c r="W7" s="184"/>
      <c r="X7" s="184"/>
    </row>
    <row r="8" spans="1:73" s="185" customFormat="1" ht="21" customHeight="1" x14ac:dyDescent="0.2">
      <c r="A8" s="817" t="s">
        <v>554</v>
      </c>
      <c r="B8" s="817"/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Q8" s="817"/>
      <c r="R8" s="817"/>
      <c r="S8" s="817"/>
      <c r="T8" s="817"/>
      <c r="U8" s="817"/>
      <c r="V8" s="817"/>
      <c r="W8" s="184"/>
      <c r="X8" s="184"/>
    </row>
    <row r="9" spans="1:73" s="186" customFormat="1" ht="12.75" customHeight="1" x14ac:dyDescent="0.2">
      <c r="A9" s="818" t="s">
        <v>1</v>
      </c>
      <c r="B9" s="819" t="s">
        <v>17</v>
      </c>
      <c r="C9" s="814" t="s">
        <v>18</v>
      </c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  <c r="P9" s="820" t="s">
        <v>19</v>
      </c>
      <c r="Q9" s="820" t="s">
        <v>20</v>
      </c>
      <c r="R9" s="820" t="s">
        <v>21</v>
      </c>
      <c r="S9" s="820" t="s">
        <v>22</v>
      </c>
      <c r="T9" s="820" t="s">
        <v>23</v>
      </c>
      <c r="U9" s="820" t="s">
        <v>24</v>
      </c>
      <c r="V9" s="837" t="s">
        <v>25</v>
      </c>
      <c r="W9" s="178"/>
      <c r="X9" s="178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</row>
    <row r="10" spans="1:73" ht="12.75" customHeight="1" x14ac:dyDescent="0.2">
      <c r="A10" s="818"/>
      <c r="B10" s="819"/>
      <c r="C10" s="814" t="s">
        <v>26</v>
      </c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5" t="s">
        <v>27</v>
      </c>
      <c r="O10" s="815"/>
      <c r="P10" s="820"/>
      <c r="Q10" s="820"/>
      <c r="R10" s="820"/>
      <c r="S10" s="820"/>
      <c r="T10" s="820"/>
      <c r="U10" s="820"/>
      <c r="V10" s="837"/>
    </row>
    <row r="11" spans="1:73" ht="12.75" customHeight="1" x14ac:dyDescent="0.2">
      <c r="A11" s="818"/>
      <c r="B11" s="819"/>
      <c r="C11" s="814" t="s">
        <v>28</v>
      </c>
      <c r="D11" s="814"/>
      <c r="E11" s="814"/>
      <c r="F11" s="814"/>
      <c r="G11" s="814"/>
      <c r="H11" s="814"/>
      <c r="I11" s="814"/>
      <c r="J11" s="814"/>
      <c r="K11" s="814"/>
      <c r="L11" s="814"/>
      <c r="M11" s="815" t="s">
        <v>29</v>
      </c>
      <c r="N11" s="815"/>
      <c r="O11" s="815"/>
      <c r="P11" s="820"/>
      <c r="Q11" s="820"/>
      <c r="R11" s="820"/>
      <c r="S11" s="820"/>
      <c r="T11" s="820"/>
      <c r="U11" s="820"/>
      <c r="V11" s="837"/>
    </row>
    <row r="12" spans="1:73" ht="25.5" customHeight="1" x14ac:dyDescent="0.2">
      <c r="A12" s="818"/>
      <c r="B12" s="819"/>
      <c r="C12" s="814" t="s">
        <v>30</v>
      </c>
      <c r="D12" s="814"/>
      <c r="E12" s="814"/>
      <c r="F12" s="814" t="s">
        <v>31</v>
      </c>
      <c r="G12" s="814"/>
      <c r="H12" s="814"/>
      <c r="I12" s="815" t="s">
        <v>32</v>
      </c>
      <c r="J12" s="815"/>
      <c r="K12" s="815" t="s">
        <v>33</v>
      </c>
      <c r="L12" s="815"/>
      <c r="M12" s="815"/>
      <c r="N12" s="820" t="s">
        <v>34</v>
      </c>
      <c r="O12" s="820" t="s">
        <v>35</v>
      </c>
      <c r="P12" s="820"/>
      <c r="Q12" s="820"/>
      <c r="R12" s="820"/>
      <c r="S12" s="820"/>
      <c r="T12" s="820"/>
      <c r="U12" s="820"/>
      <c r="V12" s="837"/>
    </row>
    <row r="13" spans="1:73" s="189" customFormat="1" ht="88.5" customHeight="1" x14ac:dyDescent="0.2">
      <c r="A13" s="818"/>
      <c r="B13" s="819"/>
      <c r="C13" s="187" t="s">
        <v>36</v>
      </c>
      <c r="D13" s="488" t="s">
        <v>37</v>
      </c>
      <c r="E13" s="187" t="s">
        <v>38</v>
      </c>
      <c r="F13" s="187" t="s">
        <v>39</v>
      </c>
      <c r="G13" s="488" t="s">
        <v>40</v>
      </c>
      <c r="H13" s="187" t="s">
        <v>41</v>
      </c>
      <c r="I13" s="488" t="s">
        <v>42</v>
      </c>
      <c r="J13" s="488" t="s">
        <v>43</v>
      </c>
      <c r="K13" s="488" t="s">
        <v>44</v>
      </c>
      <c r="L13" s="488" t="s">
        <v>45</v>
      </c>
      <c r="M13" s="815"/>
      <c r="N13" s="820"/>
      <c r="O13" s="820"/>
      <c r="P13" s="820"/>
      <c r="Q13" s="820"/>
      <c r="R13" s="820"/>
      <c r="S13" s="820"/>
      <c r="T13" s="820"/>
      <c r="U13" s="820"/>
      <c r="V13" s="837"/>
      <c r="W13" s="188"/>
      <c r="X13" s="178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</row>
    <row r="14" spans="1:73" s="193" customFormat="1" ht="11.25" customHeight="1" x14ac:dyDescent="0.2">
      <c r="A14" s="221" t="s">
        <v>2</v>
      </c>
      <c r="B14" s="221" t="s">
        <v>3</v>
      </c>
      <c r="C14" s="221" t="s">
        <v>4</v>
      </c>
      <c r="D14" s="221" t="s">
        <v>5</v>
      </c>
      <c r="E14" s="221" t="s">
        <v>46</v>
      </c>
      <c r="F14" s="221" t="s">
        <v>47</v>
      </c>
      <c r="G14" s="221" t="s">
        <v>48</v>
      </c>
      <c r="H14" s="221" t="s">
        <v>49</v>
      </c>
      <c r="I14" s="221" t="s">
        <v>50</v>
      </c>
      <c r="J14" s="221" t="s">
        <v>51</v>
      </c>
      <c r="K14" s="221" t="s">
        <v>52</v>
      </c>
      <c r="L14" s="221" t="s">
        <v>53</v>
      </c>
      <c r="M14" s="221" t="s">
        <v>54</v>
      </c>
      <c r="N14" s="221" t="s">
        <v>55</v>
      </c>
      <c r="O14" s="221" t="s">
        <v>56</v>
      </c>
      <c r="P14" s="358" t="s">
        <v>57</v>
      </c>
      <c r="Q14" s="221" t="s">
        <v>58</v>
      </c>
      <c r="R14" s="221" t="s">
        <v>59</v>
      </c>
      <c r="S14" s="221" t="s">
        <v>60</v>
      </c>
      <c r="T14" s="209" t="s">
        <v>61</v>
      </c>
      <c r="U14" s="221" t="s">
        <v>62</v>
      </c>
      <c r="V14" s="838" t="s">
        <v>63</v>
      </c>
      <c r="W14" s="192"/>
      <c r="X14" s="178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</row>
    <row r="15" spans="1:73" s="197" customFormat="1" x14ac:dyDescent="0.2">
      <c r="A15" s="213" t="s">
        <v>2</v>
      </c>
      <c r="B15" s="205">
        <v>45658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200">
        <v>1</v>
      </c>
      <c r="N15" s="200"/>
      <c r="O15" s="200"/>
      <c r="P15" s="206" t="s">
        <v>392</v>
      </c>
      <c r="Q15" s="207">
        <f t="shared" ref="Q15:Q16" si="0">T15/S15</f>
        <v>0.36279</v>
      </c>
      <c r="R15" s="198" t="s">
        <v>394</v>
      </c>
      <c r="S15" s="362">
        <v>1</v>
      </c>
      <c r="T15" s="195">
        <v>0.36279</v>
      </c>
      <c r="U15" s="200" t="s">
        <v>393</v>
      </c>
      <c r="V15" s="839"/>
      <c r="W15" s="196"/>
      <c r="X15" s="196"/>
    </row>
    <row r="16" spans="1:73" s="197" customFormat="1" x14ac:dyDescent="0.2">
      <c r="A16" s="351" t="s">
        <v>3</v>
      </c>
      <c r="B16" s="205">
        <v>45658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200">
        <v>1</v>
      </c>
      <c r="N16" s="200"/>
      <c r="O16" s="200"/>
      <c r="P16" s="206" t="s">
        <v>581</v>
      </c>
      <c r="Q16" s="207">
        <f t="shared" si="0"/>
        <v>2.4990000000000001</v>
      </c>
      <c r="R16" s="198" t="s">
        <v>426</v>
      </c>
      <c r="S16" s="362">
        <v>3</v>
      </c>
      <c r="T16" s="195">
        <v>7.4969999999999999</v>
      </c>
      <c r="U16" s="200"/>
      <c r="V16" s="839"/>
      <c r="W16" s="388" t="s">
        <v>582</v>
      </c>
      <c r="X16" s="196"/>
    </row>
    <row r="17" spans="1:24" s="197" customFormat="1" ht="22.5" x14ac:dyDescent="0.2">
      <c r="A17" s="213" t="s">
        <v>4</v>
      </c>
      <c r="B17" s="205">
        <v>45658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200">
        <v>1</v>
      </c>
      <c r="N17" s="200"/>
      <c r="O17" s="200"/>
      <c r="P17" s="206" t="s">
        <v>487</v>
      </c>
      <c r="Q17" s="207">
        <f t="shared" ref="Q17:Q37" si="1">T17/S17</f>
        <v>9.5059333333333343E-2</v>
      </c>
      <c r="R17" s="198" t="s">
        <v>396</v>
      </c>
      <c r="S17" s="521">
        <v>30</v>
      </c>
      <c r="T17" s="195">
        <v>2.8517800000000002</v>
      </c>
      <c r="U17" s="200"/>
      <c r="V17" s="839"/>
      <c r="W17" s="388" t="s">
        <v>565</v>
      </c>
      <c r="X17" s="196"/>
    </row>
    <row r="18" spans="1:24" s="197" customFormat="1" x14ac:dyDescent="0.2">
      <c r="A18" s="351" t="s">
        <v>5</v>
      </c>
      <c r="B18" s="205">
        <v>45658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0">
        <v>1</v>
      </c>
      <c r="N18" s="200"/>
      <c r="O18" s="200"/>
      <c r="P18" s="206" t="s">
        <v>488</v>
      </c>
      <c r="Q18" s="207">
        <f t="shared" si="1"/>
        <v>1.8582666666666667E-2</v>
      </c>
      <c r="R18" s="198" t="s">
        <v>394</v>
      </c>
      <c r="S18" s="521">
        <v>45</v>
      </c>
      <c r="T18" s="195">
        <v>0.83621999999999996</v>
      </c>
      <c r="U18" s="200"/>
      <c r="V18" s="839"/>
      <c r="W18" s="388" t="s">
        <v>565</v>
      </c>
      <c r="X18" s="196"/>
    </row>
    <row r="19" spans="1:24" s="197" customFormat="1" ht="22.5" x14ac:dyDescent="0.2">
      <c r="A19" s="213" t="s">
        <v>46</v>
      </c>
      <c r="B19" s="205">
        <v>45658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200">
        <v>1</v>
      </c>
      <c r="N19" s="200"/>
      <c r="O19" s="200"/>
      <c r="P19" s="206" t="s">
        <v>515</v>
      </c>
      <c r="Q19" s="207">
        <f t="shared" si="1"/>
        <v>8.3284666666666674E-2</v>
      </c>
      <c r="R19" s="198" t="s">
        <v>396</v>
      </c>
      <c r="S19" s="521">
        <v>15</v>
      </c>
      <c r="T19" s="195">
        <v>1.2492700000000001</v>
      </c>
      <c r="U19" s="200"/>
      <c r="V19" s="839"/>
      <c r="W19" s="388" t="s">
        <v>565</v>
      </c>
      <c r="X19" s="196"/>
    </row>
    <row r="20" spans="1:24" s="197" customFormat="1" ht="22.5" x14ac:dyDescent="0.2">
      <c r="A20" s="351" t="s">
        <v>47</v>
      </c>
      <c r="B20" s="205">
        <v>45658</v>
      </c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200">
        <v>1</v>
      </c>
      <c r="N20" s="200"/>
      <c r="O20" s="200"/>
      <c r="P20" s="206" t="s">
        <v>489</v>
      </c>
      <c r="Q20" s="207">
        <f t="shared" si="1"/>
        <v>2.2158999999999998E-2</v>
      </c>
      <c r="R20" s="198" t="s">
        <v>396</v>
      </c>
      <c r="S20" s="521">
        <v>30</v>
      </c>
      <c r="T20" s="195">
        <v>0.66476999999999997</v>
      </c>
      <c r="U20" s="200"/>
      <c r="V20" s="839"/>
      <c r="W20" s="388" t="s">
        <v>565</v>
      </c>
      <c r="X20" s="196"/>
    </row>
    <row r="21" spans="1:24" s="197" customFormat="1" x14ac:dyDescent="0.2">
      <c r="A21" s="213" t="s">
        <v>48</v>
      </c>
      <c r="B21" s="205">
        <v>45658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200">
        <v>1</v>
      </c>
      <c r="N21" s="200"/>
      <c r="O21" s="200"/>
      <c r="P21" s="206" t="s">
        <v>490</v>
      </c>
      <c r="Q21" s="207">
        <f t="shared" si="1"/>
        <v>6.9558666666666671E-2</v>
      </c>
      <c r="R21" s="198" t="s">
        <v>394</v>
      </c>
      <c r="S21" s="521">
        <v>15</v>
      </c>
      <c r="T21" s="195">
        <v>1.04338</v>
      </c>
      <c r="U21" s="200"/>
      <c r="V21" s="839"/>
      <c r="W21" s="388" t="s">
        <v>565</v>
      </c>
      <c r="X21" s="196"/>
    </row>
    <row r="22" spans="1:24" s="197" customFormat="1" ht="22.5" x14ac:dyDescent="0.2">
      <c r="A22" s="351" t="s">
        <v>49</v>
      </c>
      <c r="B22" s="205">
        <v>45658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00">
        <v>1</v>
      </c>
      <c r="N22" s="200"/>
      <c r="O22" s="200"/>
      <c r="P22" s="206" t="s">
        <v>491</v>
      </c>
      <c r="Q22" s="207">
        <f t="shared" si="1"/>
        <v>0.10083133333333333</v>
      </c>
      <c r="R22" s="198" t="s">
        <v>394</v>
      </c>
      <c r="S22" s="521">
        <v>15</v>
      </c>
      <c r="T22" s="195">
        <v>1.51247</v>
      </c>
      <c r="U22" s="200"/>
      <c r="V22" s="839"/>
      <c r="W22" s="388" t="s">
        <v>565</v>
      </c>
      <c r="X22" s="196"/>
    </row>
    <row r="23" spans="1:24" s="197" customFormat="1" x14ac:dyDescent="0.2">
      <c r="A23" s="213" t="s">
        <v>50</v>
      </c>
      <c r="B23" s="205">
        <v>45658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200">
        <v>1</v>
      </c>
      <c r="N23" s="200"/>
      <c r="O23" s="200"/>
      <c r="P23" s="206" t="s">
        <v>492</v>
      </c>
      <c r="Q23" s="207">
        <f t="shared" si="1"/>
        <v>2.1637999999999998E-2</v>
      </c>
      <c r="R23" s="198" t="s">
        <v>396</v>
      </c>
      <c r="S23" s="521">
        <v>5</v>
      </c>
      <c r="T23" s="195">
        <v>0.10818999999999999</v>
      </c>
      <c r="U23" s="200"/>
      <c r="V23" s="839"/>
      <c r="W23" s="388" t="s">
        <v>565</v>
      </c>
      <c r="X23" s="196"/>
    </row>
    <row r="24" spans="1:24" s="197" customFormat="1" ht="12" x14ac:dyDescent="0.2">
      <c r="A24" s="351" t="s">
        <v>51</v>
      </c>
      <c r="B24" s="205">
        <v>45658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200">
        <v>1</v>
      </c>
      <c r="N24" s="200"/>
      <c r="O24" s="200"/>
      <c r="P24" s="493" t="s">
        <v>493</v>
      </c>
      <c r="Q24" s="207">
        <f t="shared" si="1"/>
        <v>6.7848000000000006E-2</v>
      </c>
      <c r="R24" s="198" t="s">
        <v>394</v>
      </c>
      <c r="S24" s="521">
        <v>90</v>
      </c>
      <c r="T24" s="195">
        <v>6.1063200000000002</v>
      </c>
      <c r="U24" s="200"/>
      <c r="V24" s="839"/>
      <c r="W24" s="492" t="s">
        <v>565</v>
      </c>
      <c r="X24" s="154"/>
    </row>
    <row r="25" spans="1:24" s="197" customFormat="1" ht="14.25" customHeight="1" x14ac:dyDescent="0.2">
      <c r="A25" s="213" t="s">
        <v>52</v>
      </c>
      <c r="B25" s="205">
        <v>45658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200">
        <v>1</v>
      </c>
      <c r="N25" s="200"/>
      <c r="O25" s="200"/>
      <c r="P25" s="493" t="s">
        <v>567</v>
      </c>
      <c r="Q25" s="207">
        <f t="shared" si="1"/>
        <v>0.12551000000000001</v>
      </c>
      <c r="R25" s="198" t="s">
        <v>394</v>
      </c>
      <c r="S25" s="521">
        <v>1</v>
      </c>
      <c r="T25" s="195">
        <v>0.12551000000000001</v>
      </c>
      <c r="U25" s="200"/>
      <c r="V25" s="839"/>
      <c r="W25" s="388" t="s">
        <v>566</v>
      </c>
      <c r="X25" s="154"/>
    </row>
    <row r="26" spans="1:24" s="197" customFormat="1" ht="14.25" customHeight="1" x14ac:dyDescent="0.2">
      <c r="A26" s="351" t="s">
        <v>53</v>
      </c>
      <c r="B26" s="205">
        <v>45658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200">
        <v>1</v>
      </c>
      <c r="N26" s="200"/>
      <c r="O26" s="200"/>
      <c r="P26" s="493" t="s">
        <v>568</v>
      </c>
      <c r="Q26" s="207">
        <f t="shared" si="1"/>
        <v>2.3182500000000002E-2</v>
      </c>
      <c r="R26" s="198" t="s">
        <v>394</v>
      </c>
      <c r="S26" s="521">
        <v>4</v>
      </c>
      <c r="T26" s="195">
        <v>9.2730000000000007E-2</v>
      </c>
      <c r="U26" s="200"/>
      <c r="V26" s="839"/>
      <c r="W26" s="388" t="s">
        <v>566</v>
      </c>
      <c r="X26" s="154"/>
    </row>
    <row r="27" spans="1:24" s="197" customFormat="1" ht="14.25" customHeight="1" x14ac:dyDescent="0.2">
      <c r="A27" s="213" t="s">
        <v>54</v>
      </c>
      <c r="B27" s="205">
        <v>45658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00">
        <v>1</v>
      </c>
      <c r="N27" s="200"/>
      <c r="O27" s="200"/>
      <c r="P27" s="493" t="s">
        <v>569</v>
      </c>
      <c r="Q27" s="207">
        <f t="shared" si="1"/>
        <v>6.9235000000000005E-2</v>
      </c>
      <c r="R27" s="198" t="s">
        <v>394</v>
      </c>
      <c r="S27" s="521">
        <v>2</v>
      </c>
      <c r="T27" s="195">
        <v>0.13847000000000001</v>
      </c>
      <c r="U27" s="200"/>
      <c r="V27" s="839"/>
      <c r="W27" s="388" t="s">
        <v>566</v>
      </c>
      <c r="X27" s="154"/>
    </row>
    <row r="28" spans="1:24" s="197" customFormat="1" ht="14.25" customHeight="1" x14ac:dyDescent="0.2">
      <c r="A28" s="351" t="s">
        <v>55</v>
      </c>
      <c r="B28" s="205">
        <v>45658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200">
        <v>1</v>
      </c>
      <c r="N28" s="200"/>
      <c r="O28" s="200"/>
      <c r="P28" s="493" t="s">
        <v>570</v>
      </c>
      <c r="Q28" s="207">
        <f t="shared" si="1"/>
        <v>0.50195999999999996</v>
      </c>
      <c r="R28" s="198" t="s">
        <v>394</v>
      </c>
      <c r="S28" s="521">
        <v>4</v>
      </c>
      <c r="T28" s="195">
        <v>2.0078399999999998</v>
      </c>
      <c r="U28" s="200"/>
      <c r="V28" s="839"/>
      <c r="W28" s="388" t="s">
        <v>566</v>
      </c>
      <c r="X28" s="154"/>
    </row>
    <row r="29" spans="1:24" s="197" customFormat="1" ht="14.25" customHeight="1" x14ac:dyDescent="0.2">
      <c r="A29" s="213" t="s">
        <v>56</v>
      </c>
      <c r="B29" s="205">
        <v>45658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200">
        <v>1</v>
      </c>
      <c r="N29" s="200"/>
      <c r="O29" s="200"/>
      <c r="P29" s="493" t="s">
        <v>571</v>
      </c>
      <c r="Q29" s="207">
        <f t="shared" si="1"/>
        <v>0.76519666666666664</v>
      </c>
      <c r="R29" s="198" t="s">
        <v>394</v>
      </c>
      <c r="S29" s="522">
        <v>3</v>
      </c>
      <c r="T29" s="195">
        <v>2.2955899999999998</v>
      </c>
      <c r="U29" s="200"/>
      <c r="V29" s="839"/>
      <c r="W29" s="388" t="s">
        <v>566</v>
      </c>
      <c r="X29" s="154"/>
    </row>
    <row r="30" spans="1:24" s="197" customFormat="1" ht="14.25" customHeight="1" x14ac:dyDescent="0.2">
      <c r="A30" s="351" t="s">
        <v>57</v>
      </c>
      <c r="B30" s="205">
        <v>45658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00">
        <v>1</v>
      </c>
      <c r="N30" s="200"/>
      <c r="O30" s="200"/>
      <c r="P30" s="493" t="s">
        <v>572</v>
      </c>
      <c r="Q30" s="207">
        <f t="shared" si="1"/>
        <v>7.1000000000000002E-4</v>
      </c>
      <c r="R30" s="198" t="s">
        <v>394</v>
      </c>
      <c r="S30" s="522">
        <v>10</v>
      </c>
      <c r="T30" s="195">
        <v>7.1000000000000004E-3</v>
      </c>
      <c r="U30" s="200"/>
      <c r="V30" s="839"/>
      <c r="W30" s="388" t="s">
        <v>566</v>
      </c>
      <c r="X30" s="154"/>
    </row>
    <row r="31" spans="1:24" s="197" customFormat="1" ht="14.25" customHeight="1" x14ac:dyDescent="0.2">
      <c r="A31" s="213" t="s">
        <v>58</v>
      </c>
      <c r="B31" s="205">
        <v>45658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200">
        <v>1</v>
      </c>
      <c r="N31" s="200"/>
      <c r="O31" s="200"/>
      <c r="P31" s="493" t="s">
        <v>516</v>
      </c>
      <c r="Q31" s="207">
        <f t="shared" si="1"/>
        <v>1.59625E-3</v>
      </c>
      <c r="R31" s="198" t="s">
        <v>394</v>
      </c>
      <c r="S31" s="522">
        <v>8</v>
      </c>
      <c r="T31" s="195">
        <v>1.277E-2</v>
      </c>
      <c r="U31" s="200"/>
      <c r="V31" s="839"/>
      <c r="W31" s="388" t="s">
        <v>566</v>
      </c>
      <c r="X31" s="154"/>
    </row>
    <row r="32" spans="1:24" s="197" customFormat="1" ht="14.25" customHeight="1" x14ac:dyDescent="0.2">
      <c r="A32" s="351" t="s">
        <v>59</v>
      </c>
      <c r="B32" s="205">
        <v>45658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200">
        <v>1</v>
      </c>
      <c r="N32" s="200"/>
      <c r="O32" s="200"/>
      <c r="P32" s="493" t="s">
        <v>573</v>
      </c>
      <c r="Q32" s="207">
        <f t="shared" si="1"/>
        <v>4.474285714285714E-2</v>
      </c>
      <c r="R32" s="198" t="s">
        <v>394</v>
      </c>
      <c r="S32" s="522">
        <v>14</v>
      </c>
      <c r="T32" s="195">
        <v>0.62639999999999996</v>
      </c>
      <c r="U32" s="200"/>
      <c r="V32" s="839"/>
      <c r="W32" s="388" t="s">
        <v>566</v>
      </c>
      <c r="X32" s="154"/>
    </row>
    <row r="33" spans="1:73" s="197" customFormat="1" ht="14.25" customHeight="1" x14ac:dyDescent="0.2">
      <c r="A33" s="213" t="s">
        <v>60</v>
      </c>
      <c r="B33" s="205">
        <v>45658</v>
      </c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200">
        <v>1</v>
      </c>
      <c r="N33" s="200"/>
      <c r="O33" s="200"/>
      <c r="P33" s="493" t="s">
        <v>574</v>
      </c>
      <c r="Q33" s="207">
        <f t="shared" si="1"/>
        <v>5.1124999999999999E-4</v>
      </c>
      <c r="R33" s="198" t="s">
        <v>394</v>
      </c>
      <c r="S33" s="522">
        <v>8</v>
      </c>
      <c r="T33" s="195">
        <v>4.0899999999999999E-3</v>
      </c>
      <c r="U33" s="200"/>
      <c r="V33" s="839"/>
      <c r="W33" s="388" t="s">
        <v>566</v>
      </c>
      <c r="X33" s="154"/>
    </row>
    <row r="34" spans="1:73" s="197" customFormat="1" ht="21.75" customHeight="1" x14ac:dyDescent="0.2">
      <c r="A34" s="351" t="s">
        <v>61</v>
      </c>
      <c r="B34" s="205">
        <v>45658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200">
        <v>1</v>
      </c>
      <c r="N34" s="200"/>
      <c r="O34" s="200"/>
      <c r="P34" s="493" t="s">
        <v>575</v>
      </c>
      <c r="Q34" s="207">
        <f t="shared" si="1"/>
        <v>4.2000000000000002E-4</v>
      </c>
      <c r="R34" s="198" t="s">
        <v>394</v>
      </c>
      <c r="S34" s="522">
        <v>8</v>
      </c>
      <c r="T34" s="195">
        <v>3.3600000000000001E-3</v>
      </c>
      <c r="U34" s="200"/>
      <c r="V34" s="839"/>
      <c r="W34" s="388" t="s">
        <v>566</v>
      </c>
      <c r="X34" s="154"/>
    </row>
    <row r="35" spans="1:73" s="197" customFormat="1" ht="14.25" customHeight="1" x14ac:dyDescent="0.2">
      <c r="A35" s="213" t="s">
        <v>62</v>
      </c>
      <c r="B35" s="205">
        <v>45658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200">
        <v>1</v>
      </c>
      <c r="N35" s="200"/>
      <c r="O35" s="200"/>
      <c r="P35" s="493" t="s">
        <v>576</v>
      </c>
      <c r="Q35" s="207">
        <f t="shared" si="1"/>
        <v>0.76161833333333329</v>
      </c>
      <c r="R35" s="198" t="s">
        <v>394</v>
      </c>
      <c r="S35" s="522">
        <v>6</v>
      </c>
      <c r="T35" s="195">
        <v>4.5697099999999997</v>
      </c>
      <c r="U35" s="200"/>
      <c r="V35" s="839"/>
      <c r="W35" s="388" t="s">
        <v>566</v>
      </c>
      <c r="X35" s="154"/>
    </row>
    <row r="36" spans="1:73" s="197" customFormat="1" ht="24.75" customHeight="1" x14ac:dyDescent="0.2">
      <c r="A36" s="351" t="s">
        <v>63</v>
      </c>
      <c r="B36" s="205">
        <v>45658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200">
        <v>1</v>
      </c>
      <c r="N36" s="200"/>
      <c r="O36" s="200"/>
      <c r="P36" s="493" t="s">
        <v>577</v>
      </c>
      <c r="Q36" s="207">
        <f t="shared" si="1"/>
        <v>0.71453</v>
      </c>
      <c r="R36" s="198" t="s">
        <v>394</v>
      </c>
      <c r="S36" s="522">
        <v>1</v>
      </c>
      <c r="T36" s="195">
        <v>0.71453</v>
      </c>
      <c r="U36" s="200"/>
      <c r="V36" s="839"/>
      <c r="W36" s="196" t="s">
        <v>578</v>
      </c>
      <c r="X36" s="154"/>
    </row>
    <row r="37" spans="1:73" ht="16.5" customHeight="1" x14ac:dyDescent="0.2">
      <c r="A37" s="213" t="s">
        <v>406</v>
      </c>
      <c r="B37" s="205">
        <v>45658</v>
      </c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200">
        <v>1</v>
      </c>
      <c r="N37" s="494"/>
      <c r="O37" s="494"/>
      <c r="P37" s="206" t="s">
        <v>580</v>
      </c>
      <c r="Q37" s="207">
        <f t="shared" si="1"/>
        <v>0.43017666666666665</v>
      </c>
      <c r="R37" s="198" t="s">
        <v>394</v>
      </c>
      <c r="S37" s="198">
        <v>3</v>
      </c>
      <c r="T37" s="495">
        <v>1.29053</v>
      </c>
      <c r="U37" s="494"/>
      <c r="V37" s="840"/>
      <c r="W37" s="492" t="s">
        <v>579</v>
      </c>
    </row>
    <row r="39" spans="1:73" x14ac:dyDescent="0.2">
      <c r="V39" s="293" t="s">
        <v>139</v>
      </c>
    </row>
    <row r="40" spans="1:73" ht="21" customHeight="1" x14ac:dyDescent="0.2">
      <c r="U40" s="179"/>
      <c r="V40" s="293" t="s">
        <v>425</v>
      </c>
    </row>
    <row r="42" spans="1:73" s="251" customFormat="1" ht="29.25" customHeight="1" x14ac:dyDescent="0.25">
      <c r="A42" s="821" t="s">
        <v>421</v>
      </c>
      <c r="B42" s="822"/>
      <c r="C42" s="822"/>
      <c r="D42" s="822"/>
      <c r="E42" s="822"/>
      <c r="F42" s="822"/>
      <c r="G42" s="822"/>
      <c r="H42" s="822"/>
      <c r="I42" s="822"/>
      <c r="J42" s="822"/>
      <c r="K42" s="822"/>
      <c r="L42" s="822"/>
      <c r="M42" s="822"/>
      <c r="N42" s="822"/>
      <c r="O42" s="822"/>
      <c r="P42" s="822"/>
      <c r="Q42" s="822"/>
      <c r="R42" s="822"/>
      <c r="S42" s="822"/>
      <c r="T42" s="822"/>
      <c r="U42" s="822"/>
      <c r="V42" s="822"/>
      <c r="W42" s="180"/>
      <c r="X42" s="180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</row>
    <row r="43" spans="1:73" s="181" customFormat="1" ht="15.75" customHeight="1" x14ac:dyDescent="0.25">
      <c r="M43" s="182" t="s">
        <v>424</v>
      </c>
      <c r="N43" s="823" t="s">
        <v>13</v>
      </c>
      <c r="O43" s="823"/>
      <c r="P43" s="823"/>
      <c r="Q43" s="823"/>
      <c r="R43" s="823"/>
      <c r="S43" s="823"/>
      <c r="T43" s="823"/>
      <c r="V43" s="182"/>
      <c r="W43" s="180"/>
      <c r="X43" s="180"/>
    </row>
    <row r="44" spans="1:73" s="183" customFormat="1" ht="15" x14ac:dyDescent="0.2">
      <c r="N44" s="794" t="s">
        <v>11</v>
      </c>
      <c r="O44" s="794"/>
      <c r="P44" s="794"/>
      <c r="Q44" s="794"/>
      <c r="R44" s="794"/>
      <c r="S44" s="794"/>
      <c r="T44" s="794"/>
      <c r="V44" s="836"/>
      <c r="W44" s="184"/>
      <c r="X44" s="184"/>
    </row>
    <row r="45" spans="1:73" s="185" customFormat="1" ht="15.75" customHeight="1" x14ac:dyDescent="0.2">
      <c r="A45" s="817" t="s">
        <v>555</v>
      </c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184"/>
      <c r="X45" s="184"/>
    </row>
    <row r="46" spans="1:73" s="186" customFormat="1" ht="12.75" customHeight="1" x14ac:dyDescent="0.2">
      <c r="A46" s="818" t="s">
        <v>1</v>
      </c>
      <c r="B46" s="819" t="s">
        <v>17</v>
      </c>
      <c r="C46" s="814" t="s">
        <v>18</v>
      </c>
      <c r="D46" s="814"/>
      <c r="E46" s="814"/>
      <c r="F46" s="814"/>
      <c r="G46" s="814"/>
      <c r="H46" s="814"/>
      <c r="I46" s="814"/>
      <c r="J46" s="814"/>
      <c r="K46" s="814"/>
      <c r="L46" s="814"/>
      <c r="M46" s="814"/>
      <c r="N46" s="814"/>
      <c r="O46" s="814"/>
      <c r="P46" s="820" t="s">
        <v>19</v>
      </c>
      <c r="Q46" s="820" t="s">
        <v>20</v>
      </c>
      <c r="R46" s="820" t="s">
        <v>21</v>
      </c>
      <c r="S46" s="820" t="s">
        <v>22</v>
      </c>
      <c r="T46" s="820" t="s">
        <v>23</v>
      </c>
      <c r="U46" s="820" t="s">
        <v>24</v>
      </c>
      <c r="V46" s="837" t="s">
        <v>25</v>
      </c>
      <c r="W46" s="178"/>
      <c r="X46" s="178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</row>
    <row r="47" spans="1:73" ht="12.75" customHeight="1" x14ac:dyDescent="0.2">
      <c r="A47" s="818"/>
      <c r="B47" s="819"/>
      <c r="C47" s="814" t="s">
        <v>26</v>
      </c>
      <c r="D47" s="814"/>
      <c r="E47" s="814"/>
      <c r="F47" s="814"/>
      <c r="G47" s="814"/>
      <c r="H47" s="814"/>
      <c r="I47" s="814"/>
      <c r="J47" s="814"/>
      <c r="K47" s="814"/>
      <c r="L47" s="814"/>
      <c r="M47" s="814"/>
      <c r="N47" s="815" t="s">
        <v>27</v>
      </c>
      <c r="O47" s="815"/>
      <c r="P47" s="820"/>
      <c r="Q47" s="820"/>
      <c r="R47" s="820"/>
      <c r="S47" s="820"/>
      <c r="T47" s="820"/>
      <c r="U47" s="820"/>
      <c r="V47" s="837"/>
    </row>
    <row r="48" spans="1:73" ht="12.75" customHeight="1" x14ac:dyDescent="0.2">
      <c r="A48" s="818"/>
      <c r="B48" s="819"/>
      <c r="C48" s="814" t="s">
        <v>28</v>
      </c>
      <c r="D48" s="814"/>
      <c r="E48" s="814"/>
      <c r="F48" s="814"/>
      <c r="G48" s="814"/>
      <c r="H48" s="814"/>
      <c r="I48" s="814"/>
      <c r="J48" s="814"/>
      <c r="K48" s="814"/>
      <c r="L48" s="814"/>
      <c r="M48" s="815" t="s">
        <v>29</v>
      </c>
      <c r="N48" s="815"/>
      <c r="O48" s="815"/>
      <c r="P48" s="820"/>
      <c r="Q48" s="820"/>
      <c r="R48" s="820"/>
      <c r="S48" s="820"/>
      <c r="T48" s="820"/>
      <c r="U48" s="820"/>
      <c r="V48" s="837"/>
    </row>
    <row r="49" spans="1:73" ht="25.5" customHeight="1" x14ac:dyDescent="0.2">
      <c r="A49" s="818"/>
      <c r="B49" s="819"/>
      <c r="C49" s="814" t="s">
        <v>30</v>
      </c>
      <c r="D49" s="814"/>
      <c r="E49" s="814"/>
      <c r="F49" s="814" t="s">
        <v>31</v>
      </c>
      <c r="G49" s="814"/>
      <c r="H49" s="814"/>
      <c r="I49" s="815" t="s">
        <v>32</v>
      </c>
      <c r="J49" s="815"/>
      <c r="K49" s="815" t="s">
        <v>33</v>
      </c>
      <c r="L49" s="815"/>
      <c r="M49" s="815"/>
      <c r="N49" s="820" t="s">
        <v>34</v>
      </c>
      <c r="O49" s="820" t="s">
        <v>35</v>
      </c>
      <c r="P49" s="820"/>
      <c r="Q49" s="820"/>
      <c r="R49" s="820"/>
      <c r="S49" s="820"/>
      <c r="T49" s="820"/>
      <c r="U49" s="820"/>
      <c r="V49" s="837"/>
    </row>
    <row r="50" spans="1:73" s="189" customFormat="1" ht="85.5" customHeight="1" x14ac:dyDescent="0.2">
      <c r="A50" s="818"/>
      <c r="B50" s="819"/>
      <c r="C50" s="187" t="s">
        <v>36</v>
      </c>
      <c r="D50" s="488" t="s">
        <v>37</v>
      </c>
      <c r="E50" s="187" t="s">
        <v>38</v>
      </c>
      <c r="F50" s="187" t="s">
        <v>39</v>
      </c>
      <c r="G50" s="488" t="s">
        <v>40</v>
      </c>
      <c r="H50" s="187" t="s">
        <v>41</v>
      </c>
      <c r="I50" s="488" t="s">
        <v>42</v>
      </c>
      <c r="J50" s="488" t="s">
        <v>43</v>
      </c>
      <c r="K50" s="488" t="s">
        <v>44</v>
      </c>
      <c r="L50" s="488" t="s">
        <v>45</v>
      </c>
      <c r="M50" s="815"/>
      <c r="N50" s="820"/>
      <c r="O50" s="820"/>
      <c r="P50" s="820"/>
      <c r="Q50" s="820"/>
      <c r="R50" s="820"/>
      <c r="S50" s="820"/>
      <c r="T50" s="820"/>
      <c r="U50" s="820"/>
      <c r="V50" s="837"/>
      <c r="W50" s="178"/>
      <c r="X50" s="178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</row>
    <row r="51" spans="1:73" s="193" customFormat="1" x14ac:dyDescent="0.2">
      <c r="A51" s="190" t="s">
        <v>2</v>
      </c>
      <c r="B51" s="190" t="s">
        <v>3</v>
      </c>
      <c r="C51" s="190" t="s">
        <v>4</v>
      </c>
      <c r="D51" s="190" t="s">
        <v>5</v>
      </c>
      <c r="E51" s="190" t="s">
        <v>46</v>
      </c>
      <c r="F51" s="190" t="s">
        <v>47</v>
      </c>
      <c r="G51" s="190" t="s">
        <v>48</v>
      </c>
      <c r="H51" s="190" t="s">
        <v>49</v>
      </c>
      <c r="I51" s="190" t="s">
        <v>50</v>
      </c>
      <c r="J51" s="190" t="s">
        <v>51</v>
      </c>
      <c r="K51" s="190" t="s">
        <v>52</v>
      </c>
      <c r="L51" s="190" t="s">
        <v>53</v>
      </c>
      <c r="M51" s="190" t="s">
        <v>54</v>
      </c>
      <c r="N51" s="190" t="s">
        <v>55</v>
      </c>
      <c r="O51" s="190" t="s">
        <v>56</v>
      </c>
      <c r="P51" s="357" t="s">
        <v>57</v>
      </c>
      <c r="Q51" s="190" t="s">
        <v>58</v>
      </c>
      <c r="R51" s="190" t="s">
        <v>59</v>
      </c>
      <c r="S51" s="190" t="s">
        <v>60</v>
      </c>
      <c r="T51" s="191" t="s">
        <v>61</v>
      </c>
      <c r="U51" s="190" t="s">
        <v>62</v>
      </c>
      <c r="V51" s="841" t="s">
        <v>63</v>
      </c>
      <c r="W51" s="178"/>
      <c r="X51" s="178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</row>
    <row r="52" spans="1:73" s="193" customFormat="1" ht="18.75" customHeight="1" x14ac:dyDescent="0.2">
      <c r="A52" s="191" t="s">
        <v>2</v>
      </c>
      <c r="B52" s="194">
        <v>45689</v>
      </c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9" t="s">
        <v>2</v>
      </c>
      <c r="N52" s="200"/>
      <c r="O52" s="199"/>
      <c r="P52" s="206" t="s">
        <v>587</v>
      </c>
      <c r="Q52" s="207">
        <f t="shared" ref="Q52:Q53" si="2">T52/S52</f>
        <v>24.771979999999999</v>
      </c>
      <c r="R52" s="198" t="s">
        <v>394</v>
      </c>
      <c r="S52" s="198">
        <v>1</v>
      </c>
      <c r="T52" s="208">
        <v>24.771979999999999</v>
      </c>
      <c r="U52" s="200"/>
      <c r="V52" s="842"/>
      <c r="W52" s="388" t="s">
        <v>588</v>
      </c>
      <c r="X52" s="178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</row>
    <row r="53" spans="1:73" s="193" customFormat="1" ht="18.75" customHeight="1" x14ac:dyDescent="0.2">
      <c r="A53" s="191" t="s">
        <v>3</v>
      </c>
      <c r="B53" s="194">
        <v>45689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9" t="s">
        <v>2</v>
      </c>
      <c r="N53" s="200"/>
      <c r="O53" s="199"/>
      <c r="P53" s="206" t="s">
        <v>585</v>
      </c>
      <c r="Q53" s="207">
        <f t="shared" si="2"/>
        <v>9.4718750000000004E-2</v>
      </c>
      <c r="R53" s="198" t="s">
        <v>394</v>
      </c>
      <c r="S53" s="198">
        <v>8</v>
      </c>
      <c r="T53" s="208">
        <v>0.75775000000000003</v>
      </c>
      <c r="U53" s="175"/>
      <c r="V53" s="843"/>
      <c r="W53" s="388" t="s">
        <v>588</v>
      </c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</row>
    <row r="54" spans="1:73" s="193" customFormat="1" ht="15" customHeight="1" x14ac:dyDescent="0.2">
      <c r="A54" s="191" t="s">
        <v>4</v>
      </c>
      <c r="B54" s="194">
        <v>45689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9" t="s">
        <v>2</v>
      </c>
      <c r="N54" s="200"/>
      <c r="O54" s="199"/>
      <c r="P54" s="201" t="s">
        <v>517</v>
      </c>
      <c r="Q54" s="202">
        <f>T54/S54</f>
        <v>3.392E-3</v>
      </c>
      <c r="R54" s="198" t="s">
        <v>394</v>
      </c>
      <c r="S54" s="204">
        <v>10</v>
      </c>
      <c r="T54" s="208">
        <v>3.3919999999999999E-2</v>
      </c>
      <c r="U54" s="200"/>
      <c r="V54" s="839"/>
      <c r="W54" s="388" t="s">
        <v>588</v>
      </c>
      <c r="X54" s="178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</row>
    <row r="55" spans="1:73" s="193" customFormat="1" ht="15" customHeight="1" x14ac:dyDescent="0.2">
      <c r="A55" s="191" t="s">
        <v>5</v>
      </c>
      <c r="B55" s="194">
        <v>45689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9" t="s">
        <v>2</v>
      </c>
      <c r="N55" s="200"/>
      <c r="O55" s="199"/>
      <c r="P55" s="206" t="s">
        <v>576</v>
      </c>
      <c r="Q55" s="207">
        <f>T55/S55</f>
        <v>0.76161999999999996</v>
      </c>
      <c r="R55" s="198" t="s">
        <v>394</v>
      </c>
      <c r="S55" s="198">
        <v>1</v>
      </c>
      <c r="T55" s="208">
        <v>0.76161999999999996</v>
      </c>
      <c r="U55" s="200"/>
      <c r="V55" s="839"/>
      <c r="W55" s="388" t="s">
        <v>588</v>
      </c>
      <c r="X55" s="178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</row>
    <row r="56" spans="1:73" s="193" customFormat="1" ht="15" customHeight="1" x14ac:dyDescent="0.2">
      <c r="A56" s="191" t="s">
        <v>46</v>
      </c>
      <c r="B56" s="194">
        <v>45689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9" t="s">
        <v>2</v>
      </c>
      <c r="N56" s="200"/>
      <c r="O56" s="199"/>
      <c r="P56" s="206" t="s">
        <v>586</v>
      </c>
      <c r="Q56" s="207">
        <f t="shared" ref="Q56:Q74" si="3">T56/S56</f>
        <v>5.2168000000000006E-2</v>
      </c>
      <c r="R56" s="198" t="s">
        <v>394</v>
      </c>
      <c r="S56" s="198">
        <v>5</v>
      </c>
      <c r="T56" s="208">
        <v>0.26084000000000002</v>
      </c>
      <c r="U56" s="200"/>
      <c r="V56" s="839"/>
      <c r="W56" s="388" t="s">
        <v>588</v>
      </c>
      <c r="X56" s="178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</row>
    <row r="57" spans="1:73" s="193" customFormat="1" ht="15" customHeight="1" x14ac:dyDescent="0.2">
      <c r="A57" s="191" t="s">
        <v>47</v>
      </c>
      <c r="B57" s="194">
        <v>45689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9" t="s">
        <v>2</v>
      </c>
      <c r="N57" s="200"/>
      <c r="O57" s="199"/>
      <c r="P57" s="206" t="s">
        <v>574</v>
      </c>
      <c r="Q57" s="207">
        <f t="shared" si="3"/>
        <v>5.1200000000000009E-4</v>
      </c>
      <c r="R57" s="198" t="s">
        <v>394</v>
      </c>
      <c r="S57" s="198">
        <v>10</v>
      </c>
      <c r="T57" s="208">
        <v>5.1200000000000004E-3</v>
      </c>
      <c r="U57" s="200"/>
      <c r="V57" s="839"/>
      <c r="W57" s="388" t="s">
        <v>588</v>
      </c>
      <c r="X57" s="178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</row>
    <row r="58" spans="1:73" s="193" customFormat="1" ht="15" customHeight="1" x14ac:dyDescent="0.2">
      <c r="A58" s="191" t="s">
        <v>48</v>
      </c>
      <c r="B58" s="194">
        <v>45689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9" t="s">
        <v>2</v>
      </c>
      <c r="N58" s="200"/>
      <c r="O58" s="199"/>
      <c r="P58" s="206" t="s">
        <v>589</v>
      </c>
      <c r="Q58" s="207">
        <f t="shared" si="3"/>
        <v>0.21092</v>
      </c>
      <c r="R58" s="198" t="s">
        <v>394</v>
      </c>
      <c r="S58" s="198">
        <v>1</v>
      </c>
      <c r="T58" s="208">
        <v>0.21092</v>
      </c>
      <c r="U58" s="200"/>
      <c r="V58" s="839"/>
      <c r="W58" s="388" t="s">
        <v>590</v>
      </c>
      <c r="X58" s="178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</row>
    <row r="59" spans="1:73" s="193" customFormat="1" ht="15" customHeight="1" x14ac:dyDescent="0.2">
      <c r="A59" s="191" t="s">
        <v>49</v>
      </c>
      <c r="B59" s="194">
        <v>45689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9" t="s">
        <v>2</v>
      </c>
      <c r="N59" s="200"/>
      <c r="O59" s="199"/>
      <c r="P59" s="206" t="s">
        <v>517</v>
      </c>
      <c r="Q59" s="207">
        <f t="shared" si="3"/>
        <v>3.392E-3</v>
      </c>
      <c r="R59" s="198" t="s">
        <v>394</v>
      </c>
      <c r="S59" s="198">
        <v>15</v>
      </c>
      <c r="T59" s="208">
        <v>5.0880000000000002E-2</v>
      </c>
      <c r="U59" s="200"/>
      <c r="V59" s="839"/>
      <c r="W59" s="388" t="s">
        <v>591</v>
      </c>
      <c r="X59" s="178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</row>
    <row r="60" spans="1:73" s="193" customFormat="1" ht="15" customHeight="1" x14ac:dyDescent="0.2">
      <c r="A60" s="191" t="s">
        <v>50</v>
      </c>
      <c r="B60" s="194">
        <v>45689</v>
      </c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9" t="s">
        <v>2</v>
      </c>
      <c r="N60" s="200"/>
      <c r="O60" s="199"/>
      <c r="P60" s="206" t="s">
        <v>517</v>
      </c>
      <c r="Q60" s="207">
        <f t="shared" si="3"/>
        <v>3.392E-3</v>
      </c>
      <c r="R60" s="198" t="s">
        <v>394</v>
      </c>
      <c r="S60" s="198">
        <v>5</v>
      </c>
      <c r="T60" s="208">
        <v>1.6959999999999999E-2</v>
      </c>
      <c r="U60" s="200"/>
      <c r="V60" s="839"/>
      <c r="W60" s="388" t="s">
        <v>592</v>
      </c>
      <c r="X60" s="178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6"/>
      <c r="BR60" s="176"/>
      <c r="BS60" s="176"/>
      <c r="BT60" s="176"/>
      <c r="BU60" s="176"/>
    </row>
    <row r="61" spans="1:73" s="193" customFormat="1" ht="15" customHeight="1" x14ac:dyDescent="0.2">
      <c r="A61" s="191" t="s">
        <v>51</v>
      </c>
      <c r="B61" s="194">
        <v>45689</v>
      </c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9" t="s">
        <v>2</v>
      </c>
      <c r="N61" s="200"/>
      <c r="O61" s="199"/>
      <c r="P61" s="206" t="s">
        <v>594</v>
      </c>
      <c r="Q61" s="207">
        <f t="shared" si="3"/>
        <v>1.058225</v>
      </c>
      <c r="R61" s="198" t="s">
        <v>394</v>
      </c>
      <c r="S61" s="198">
        <v>2</v>
      </c>
      <c r="T61" s="208">
        <v>2.1164499999999999</v>
      </c>
      <c r="U61" s="200"/>
      <c r="V61" s="839"/>
      <c r="W61" s="388" t="s">
        <v>593</v>
      </c>
      <c r="X61" s="178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</row>
    <row r="62" spans="1:73" s="193" customFormat="1" ht="15" customHeight="1" x14ac:dyDescent="0.2">
      <c r="A62" s="191" t="s">
        <v>52</v>
      </c>
      <c r="B62" s="194">
        <v>45689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9" t="s">
        <v>2</v>
      </c>
      <c r="N62" s="200"/>
      <c r="O62" s="199"/>
      <c r="P62" s="206" t="s">
        <v>595</v>
      </c>
      <c r="Q62" s="207">
        <f t="shared" si="3"/>
        <v>0.14272100000000001</v>
      </c>
      <c r="R62" s="198" t="s">
        <v>394</v>
      </c>
      <c r="S62" s="198">
        <v>10</v>
      </c>
      <c r="T62" s="208">
        <v>1.4272100000000001</v>
      </c>
      <c r="U62" s="200"/>
      <c r="V62" s="839"/>
      <c r="W62" s="388" t="s">
        <v>593</v>
      </c>
      <c r="X62" s="178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</row>
    <row r="63" spans="1:73" s="193" customFormat="1" ht="15" customHeight="1" x14ac:dyDescent="0.2">
      <c r="A63" s="191" t="s">
        <v>53</v>
      </c>
      <c r="B63" s="194">
        <v>45689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9" t="s">
        <v>2</v>
      </c>
      <c r="N63" s="200"/>
      <c r="O63" s="199"/>
      <c r="P63" s="206" t="s">
        <v>596</v>
      </c>
      <c r="Q63" s="207">
        <f t="shared" si="3"/>
        <v>0.15190200000000001</v>
      </c>
      <c r="R63" s="198" t="s">
        <v>394</v>
      </c>
      <c r="S63" s="198">
        <v>10</v>
      </c>
      <c r="T63" s="208">
        <v>1.51902</v>
      </c>
      <c r="U63" s="200"/>
      <c r="V63" s="839"/>
      <c r="W63" s="388" t="s">
        <v>593</v>
      </c>
      <c r="X63" s="178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</row>
    <row r="64" spans="1:73" s="193" customFormat="1" ht="15" customHeight="1" x14ac:dyDescent="0.2">
      <c r="A64" s="191" t="s">
        <v>54</v>
      </c>
      <c r="B64" s="194">
        <v>45689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9" t="s">
        <v>2</v>
      </c>
      <c r="N64" s="200"/>
      <c r="O64" s="199"/>
      <c r="P64" s="206" t="s">
        <v>516</v>
      </c>
      <c r="Q64" s="207">
        <f t="shared" si="3"/>
        <v>1.5970000000000001E-3</v>
      </c>
      <c r="R64" s="198" t="s">
        <v>394</v>
      </c>
      <c r="S64" s="198">
        <v>20</v>
      </c>
      <c r="T64" s="208">
        <v>3.1940000000000003E-2</v>
      </c>
      <c r="U64" s="200"/>
      <c r="V64" s="839"/>
      <c r="W64" s="388" t="s">
        <v>593</v>
      </c>
      <c r="X64" s="178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</row>
    <row r="65" spans="1:73" s="193" customFormat="1" ht="15" customHeight="1" x14ac:dyDescent="0.2">
      <c r="A65" s="191" t="s">
        <v>55</v>
      </c>
      <c r="B65" s="194">
        <v>45689</v>
      </c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9" t="s">
        <v>2</v>
      </c>
      <c r="N65" s="200"/>
      <c r="O65" s="199"/>
      <c r="P65" s="206" t="s">
        <v>573</v>
      </c>
      <c r="Q65" s="207">
        <f t="shared" si="3"/>
        <v>4.4740000000000005E-3</v>
      </c>
      <c r="R65" s="198" t="s">
        <v>394</v>
      </c>
      <c r="S65" s="198">
        <v>10</v>
      </c>
      <c r="T65" s="208">
        <v>4.4740000000000002E-2</v>
      </c>
      <c r="U65" s="200"/>
      <c r="V65" s="839"/>
      <c r="W65" s="388" t="s">
        <v>593</v>
      </c>
      <c r="X65" s="178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176"/>
      <c r="BN65" s="176"/>
      <c r="BO65" s="176"/>
      <c r="BP65" s="176"/>
      <c r="BQ65" s="176"/>
      <c r="BR65" s="176"/>
      <c r="BS65" s="176"/>
      <c r="BT65" s="176"/>
      <c r="BU65" s="176"/>
    </row>
    <row r="66" spans="1:73" s="193" customFormat="1" ht="15" customHeight="1" x14ac:dyDescent="0.2">
      <c r="A66" s="191" t="s">
        <v>56</v>
      </c>
      <c r="B66" s="194">
        <v>45689</v>
      </c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9" t="s">
        <v>2</v>
      </c>
      <c r="N66" s="200"/>
      <c r="O66" s="199"/>
      <c r="P66" s="206" t="s">
        <v>597</v>
      </c>
      <c r="Q66" s="207">
        <f t="shared" si="3"/>
        <v>4.1730000000000005E-3</v>
      </c>
      <c r="R66" s="198" t="s">
        <v>394</v>
      </c>
      <c r="S66" s="198">
        <v>10</v>
      </c>
      <c r="T66" s="208">
        <v>4.1730000000000003E-2</v>
      </c>
      <c r="U66" s="200"/>
      <c r="V66" s="839"/>
      <c r="W66" s="388" t="s">
        <v>593</v>
      </c>
      <c r="X66" s="178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  <c r="BP66" s="176"/>
      <c r="BQ66" s="176"/>
      <c r="BR66" s="176"/>
      <c r="BS66" s="176"/>
      <c r="BT66" s="176"/>
      <c r="BU66" s="176"/>
    </row>
    <row r="67" spans="1:73" s="193" customFormat="1" ht="15" customHeight="1" x14ac:dyDescent="0.2">
      <c r="A67" s="191" t="s">
        <v>57</v>
      </c>
      <c r="B67" s="194">
        <v>45689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9" t="s">
        <v>2</v>
      </c>
      <c r="N67" s="200"/>
      <c r="O67" s="199"/>
      <c r="P67" s="206" t="s">
        <v>586</v>
      </c>
      <c r="Q67" s="207">
        <f t="shared" si="3"/>
        <v>5.2168000000000006E-2</v>
      </c>
      <c r="R67" s="198" t="s">
        <v>394</v>
      </c>
      <c r="S67" s="198">
        <v>10</v>
      </c>
      <c r="T67" s="208">
        <v>0.52168000000000003</v>
      </c>
      <c r="U67" s="200"/>
      <c r="V67" s="839"/>
      <c r="W67" s="388" t="s">
        <v>593</v>
      </c>
      <c r="X67" s="178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</row>
    <row r="68" spans="1:73" s="193" customFormat="1" ht="15" customHeight="1" x14ac:dyDescent="0.2">
      <c r="A68" s="191" t="s">
        <v>58</v>
      </c>
      <c r="B68" s="194">
        <v>45689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9" t="s">
        <v>2</v>
      </c>
      <c r="N68" s="200"/>
      <c r="O68" s="199"/>
      <c r="P68" s="206" t="s">
        <v>569</v>
      </c>
      <c r="Q68" s="207">
        <f t="shared" si="3"/>
        <v>6.9237499999999993E-2</v>
      </c>
      <c r="R68" s="198" t="s">
        <v>394</v>
      </c>
      <c r="S68" s="198">
        <v>4</v>
      </c>
      <c r="T68" s="208">
        <v>0.27694999999999997</v>
      </c>
      <c r="U68" s="200"/>
      <c r="V68" s="839"/>
      <c r="W68" s="388" t="s">
        <v>593</v>
      </c>
      <c r="X68" s="178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176"/>
      <c r="BN68" s="176"/>
      <c r="BO68" s="176"/>
      <c r="BP68" s="176"/>
      <c r="BQ68" s="176"/>
      <c r="BR68" s="176"/>
      <c r="BS68" s="176"/>
      <c r="BT68" s="176"/>
      <c r="BU68" s="176"/>
    </row>
    <row r="69" spans="1:73" s="193" customFormat="1" ht="15" customHeight="1" x14ac:dyDescent="0.2">
      <c r="A69" s="191" t="s">
        <v>59</v>
      </c>
      <c r="B69" s="194">
        <v>45689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9" t="s">
        <v>2</v>
      </c>
      <c r="N69" s="200"/>
      <c r="O69" s="199"/>
      <c r="P69" s="206" t="s">
        <v>598</v>
      </c>
      <c r="Q69" s="207">
        <f t="shared" si="3"/>
        <v>0.13917399999999999</v>
      </c>
      <c r="R69" s="198" t="s">
        <v>394</v>
      </c>
      <c r="S69" s="198">
        <v>5</v>
      </c>
      <c r="T69" s="208">
        <v>0.69586999999999999</v>
      </c>
      <c r="U69" s="200"/>
      <c r="V69" s="839"/>
      <c r="W69" s="388" t="s">
        <v>593</v>
      </c>
      <c r="X69" s="178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  <c r="BP69" s="176"/>
      <c r="BQ69" s="176"/>
      <c r="BR69" s="176"/>
      <c r="BS69" s="176"/>
      <c r="BT69" s="176"/>
      <c r="BU69" s="176"/>
    </row>
    <row r="70" spans="1:73" s="193" customFormat="1" ht="15" customHeight="1" x14ac:dyDescent="0.2">
      <c r="A70" s="191" t="s">
        <v>60</v>
      </c>
      <c r="B70" s="194">
        <v>45689</v>
      </c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9" t="s">
        <v>2</v>
      </c>
      <c r="N70" s="200"/>
      <c r="O70" s="199"/>
      <c r="P70" s="206" t="s">
        <v>599</v>
      </c>
      <c r="Q70" s="207">
        <f t="shared" si="3"/>
        <v>0.189635</v>
      </c>
      <c r="R70" s="198" t="s">
        <v>394</v>
      </c>
      <c r="S70" s="198">
        <v>6</v>
      </c>
      <c r="T70" s="208">
        <v>1.13781</v>
      </c>
      <c r="U70" s="200"/>
      <c r="V70" s="839"/>
      <c r="W70" s="388" t="s">
        <v>593</v>
      </c>
      <c r="X70" s="178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76"/>
      <c r="BM70" s="176"/>
      <c r="BN70" s="176"/>
      <c r="BO70" s="176"/>
      <c r="BP70" s="176"/>
      <c r="BQ70" s="176"/>
      <c r="BR70" s="176"/>
      <c r="BS70" s="176"/>
      <c r="BT70" s="176"/>
      <c r="BU70" s="176"/>
    </row>
    <row r="71" spans="1:73" s="193" customFormat="1" ht="15" customHeight="1" x14ac:dyDescent="0.2">
      <c r="A71" s="191" t="s">
        <v>61</v>
      </c>
      <c r="B71" s="194">
        <v>45689</v>
      </c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9" t="s">
        <v>2</v>
      </c>
      <c r="N71" s="200"/>
      <c r="O71" s="199"/>
      <c r="P71" s="206" t="s">
        <v>600</v>
      </c>
      <c r="Q71" s="207">
        <f t="shared" si="3"/>
        <v>4.5849999999999998E-4</v>
      </c>
      <c r="R71" s="198" t="s">
        <v>394</v>
      </c>
      <c r="S71" s="198">
        <v>40</v>
      </c>
      <c r="T71" s="208">
        <v>1.8339999999999999E-2</v>
      </c>
      <c r="U71" s="200"/>
      <c r="V71" s="839"/>
      <c r="W71" s="388" t="s">
        <v>593</v>
      </c>
      <c r="X71" s="178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  <c r="BP71" s="176"/>
      <c r="BQ71" s="176"/>
      <c r="BR71" s="176"/>
      <c r="BS71" s="176"/>
      <c r="BT71" s="176"/>
      <c r="BU71" s="176"/>
    </row>
    <row r="72" spans="1:73" s="193" customFormat="1" ht="15" customHeight="1" x14ac:dyDescent="0.2">
      <c r="A72" s="191" t="s">
        <v>62</v>
      </c>
      <c r="B72" s="194">
        <v>45689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9" t="s">
        <v>2</v>
      </c>
      <c r="N72" s="200"/>
      <c r="O72" s="199"/>
      <c r="P72" s="206" t="s">
        <v>574</v>
      </c>
      <c r="Q72" s="207">
        <f t="shared" si="3"/>
        <v>5.1200000000000009E-4</v>
      </c>
      <c r="R72" s="198" t="s">
        <v>394</v>
      </c>
      <c r="S72" s="198">
        <v>40</v>
      </c>
      <c r="T72" s="208">
        <v>2.0480000000000002E-2</v>
      </c>
      <c r="U72" s="200"/>
      <c r="V72" s="839"/>
      <c r="W72" s="388" t="s">
        <v>593</v>
      </c>
      <c r="X72" s="178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76"/>
      <c r="BM72" s="176"/>
      <c r="BN72" s="176"/>
      <c r="BO72" s="176"/>
      <c r="BP72" s="176"/>
      <c r="BQ72" s="176"/>
      <c r="BR72" s="176"/>
      <c r="BS72" s="176"/>
      <c r="BT72" s="176"/>
      <c r="BU72" s="176"/>
    </row>
    <row r="73" spans="1:73" s="193" customFormat="1" ht="18.75" customHeight="1" x14ac:dyDescent="0.2">
      <c r="A73" s="191" t="s">
        <v>63</v>
      </c>
      <c r="B73" s="194">
        <v>45689</v>
      </c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9" t="s">
        <v>2</v>
      </c>
      <c r="N73" s="200"/>
      <c r="O73" s="199"/>
      <c r="P73" s="206" t="s">
        <v>575</v>
      </c>
      <c r="Q73" s="207">
        <f t="shared" si="3"/>
        <v>4.1666666666666669E-4</v>
      </c>
      <c r="R73" s="198" t="s">
        <v>394</v>
      </c>
      <c r="S73" s="198">
        <v>0.6</v>
      </c>
      <c r="T73" s="208">
        <v>2.5000000000000001E-4</v>
      </c>
      <c r="U73" s="200"/>
      <c r="V73" s="839"/>
      <c r="W73" s="388" t="s">
        <v>593</v>
      </c>
      <c r="X73" s="178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/>
      <c r="BK73" s="176"/>
      <c r="BL73" s="176"/>
      <c r="BM73" s="176"/>
      <c r="BN73" s="176"/>
      <c r="BO73" s="176"/>
      <c r="BP73" s="176"/>
      <c r="BQ73" s="176"/>
      <c r="BR73" s="176"/>
      <c r="BS73" s="176"/>
      <c r="BT73" s="176"/>
      <c r="BU73" s="176"/>
    </row>
    <row r="74" spans="1:73" s="193" customFormat="1" ht="18.75" customHeight="1" x14ac:dyDescent="0.2">
      <c r="A74" s="191" t="s">
        <v>406</v>
      </c>
      <c r="B74" s="194">
        <v>45689</v>
      </c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9" t="s">
        <v>2</v>
      </c>
      <c r="N74" s="200"/>
      <c r="O74" s="199"/>
      <c r="P74" s="206" t="s">
        <v>601</v>
      </c>
      <c r="Q74" s="207">
        <f t="shared" si="3"/>
        <v>3.1428571428571432E-4</v>
      </c>
      <c r="R74" s="198" t="s">
        <v>394</v>
      </c>
      <c r="S74" s="198">
        <v>0.35</v>
      </c>
      <c r="T74" s="208">
        <v>1.1E-4</v>
      </c>
      <c r="U74" s="200"/>
      <c r="V74" s="839"/>
      <c r="W74" s="388" t="s">
        <v>593</v>
      </c>
      <c r="X74" s="178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176"/>
      <c r="BN74" s="176"/>
      <c r="BO74" s="176"/>
      <c r="BP74" s="176"/>
      <c r="BQ74" s="176"/>
      <c r="BR74" s="176"/>
      <c r="BS74" s="176"/>
      <c r="BT74" s="176"/>
      <c r="BU74" s="176"/>
    </row>
    <row r="75" spans="1:73" s="193" customFormat="1" ht="24" customHeight="1" x14ac:dyDescent="0.2">
      <c r="A75" s="191" t="s">
        <v>494</v>
      </c>
      <c r="B75" s="194">
        <v>45689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9" t="s">
        <v>2</v>
      </c>
      <c r="N75" s="200"/>
      <c r="O75" s="199"/>
      <c r="P75" s="206" t="s">
        <v>583</v>
      </c>
      <c r="Q75" s="207">
        <f t="shared" ref="Q75" si="4">T75/S75</f>
        <v>1.8</v>
      </c>
      <c r="R75" s="198" t="s">
        <v>404</v>
      </c>
      <c r="S75" s="198">
        <v>2</v>
      </c>
      <c r="T75" s="208">
        <v>3.6</v>
      </c>
      <c r="U75" s="200"/>
      <c r="V75" s="839"/>
      <c r="W75" s="388" t="s">
        <v>584</v>
      </c>
      <c r="X75" s="178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6"/>
      <c r="BN75" s="176"/>
      <c r="BO75" s="176"/>
      <c r="BP75" s="176"/>
      <c r="BQ75" s="176"/>
      <c r="BR75" s="176"/>
      <c r="BS75" s="176"/>
      <c r="BT75" s="176"/>
      <c r="BU75" s="176"/>
    </row>
    <row r="76" spans="1:73" s="193" customFormat="1" ht="15" customHeight="1" x14ac:dyDescent="0.2">
      <c r="A76" s="191" t="s">
        <v>507</v>
      </c>
      <c r="B76" s="194">
        <v>45689</v>
      </c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9" t="s">
        <v>2</v>
      </c>
      <c r="N76" s="200"/>
      <c r="O76" s="199"/>
      <c r="P76" s="206" t="s">
        <v>392</v>
      </c>
      <c r="Q76" s="207">
        <f>T76/S76</f>
        <v>0</v>
      </c>
      <c r="R76" s="198" t="s">
        <v>394</v>
      </c>
      <c r="S76" s="198">
        <v>1</v>
      </c>
      <c r="T76" s="208">
        <v>0</v>
      </c>
      <c r="U76" s="200"/>
      <c r="V76" s="839"/>
      <c r="W76" s="178"/>
      <c r="X76" s="178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</row>
    <row r="78" spans="1:73" x14ac:dyDescent="0.2">
      <c r="V78" s="293" t="s">
        <v>139</v>
      </c>
    </row>
    <row r="79" spans="1:73" ht="21" customHeight="1" x14ac:dyDescent="0.2">
      <c r="U79" s="179"/>
      <c r="V79" s="293" t="s">
        <v>425</v>
      </c>
    </row>
    <row r="81" spans="1:73" s="251" customFormat="1" ht="31.5" customHeight="1" x14ac:dyDescent="0.25">
      <c r="A81" s="821" t="s">
        <v>421</v>
      </c>
      <c r="B81" s="822"/>
      <c r="C81" s="822"/>
      <c r="D81" s="822"/>
      <c r="E81" s="822"/>
      <c r="F81" s="822"/>
      <c r="G81" s="822"/>
      <c r="H81" s="822"/>
      <c r="I81" s="822"/>
      <c r="J81" s="822"/>
      <c r="K81" s="822"/>
      <c r="L81" s="822"/>
      <c r="M81" s="822"/>
      <c r="N81" s="822"/>
      <c r="O81" s="822"/>
      <c r="P81" s="822"/>
      <c r="Q81" s="822"/>
      <c r="R81" s="822"/>
      <c r="S81" s="822"/>
      <c r="T81" s="822"/>
      <c r="U81" s="822"/>
      <c r="V81" s="822"/>
      <c r="W81" s="180"/>
      <c r="X81" s="180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</row>
    <row r="82" spans="1:73" s="181" customFormat="1" ht="15.75" customHeight="1" x14ac:dyDescent="0.25">
      <c r="M82" s="182" t="s">
        <v>424</v>
      </c>
      <c r="N82" s="823" t="s">
        <v>13</v>
      </c>
      <c r="O82" s="823"/>
      <c r="P82" s="823"/>
      <c r="Q82" s="823"/>
      <c r="R82" s="823"/>
      <c r="S82" s="823"/>
      <c r="T82" s="823"/>
      <c r="V82" s="182"/>
      <c r="W82" s="180"/>
      <c r="X82" s="180"/>
    </row>
    <row r="83" spans="1:73" s="229" customFormat="1" x14ac:dyDescent="0.2">
      <c r="N83" s="794" t="s">
        <v>11</v>
      </c>
      <c r="O83" s="794"/>
      <c r="P83" s="794"/>
      <c r="Q83" s="794"/>
      <c r="R83" s="794"/>
      <c r="S83" s="794"/>
      <c r="T83" s="794"/>
      <c r="V83" s="844"/>
      <c r="W83" s="178"/>
      <c r="X83" s="178"/>
    </row>
    <row r="84" spans="1:73" s="185" customFormat="1" ht="24" customHeight="1" x14ac:dyDescent="0.2">
      <c r="A84" s="817" t="s">
        <v>542</v>
      </c>
      <c r="B84" s="817"/>
      <c r="C84" s="817"/>
      <c r="D84" s="817"/>
      <c r="E84" s="817"/>
      <c r="F84" s="817"/>
      <c r="G84" s="817"/>
      <c r="H84" s="817"/>
      <c r="I84" s="817"/>
      <c r="J84" s="817"/>
      <c r="K84" s="817"/>
      <c r="L84" s="817"/>
      <c r="M84" s="817"/>
      <c r="N84" s="817"/>
      <c r="O84" s="817"/>
      <c r="P84" s="817"/>
      <c r="Q84" s="817"/>
      <c r="R84" s="817"/>
      <c r="S84" s="817"/>
      <c r="T84" s="817"/>
      <c r="U84" s="817"/>
      <c r="V84" s="817"/>
      <c r="W84" s="184"/>
      <c r="X84" s="184"/>
    </row>
    <row r="85" spans="1:73" s="186" customFormat="1" ht="12.75" customHeight="1" x14ac:dyDescent="0.2">
      <c r="A85" s="818" t="s">
        <v>1</v>
      </c>
      <c r="B85" s="819" t="s">
        <v>17</v>
      </c>
      <c r="C85" s="814" t="s">
        <v>18</v>
      </c>
      <c r="D85" s="814"/>
      <c r="E85" s="814"/>
      <c r="F85" s="814"/>
      <c r="G85" s="814"/>
      <c r="H85" s="814"/>
      <c r="I85" s="814"/>
      <c r="J85" s="814"/>
      <c r="K85" s="814"/>
      <c r="L85" s="814"/>
      <c r="M85" s="814"/>
      <c r="N85" s="814"/>
      <c r="O85" s="814"/>
      <c r="P85" s="820" t="s">
        <v>19</v>
      </c>
      <c r="Q85" s="820" t="s">
        <v>20</v>
      </c>
      <c r="R85" s="820" t="s">
        <v>21</v>
      </c>
      <c r="S85" s="820" t="s">
        <v>22</v>
      </c>
      <c r="T85" s="820" t="s">
        <v>23</v>
      </c>
      <c r="U85" s="820" t="s">
        <v>24</v>
      </c>
      <c r="V85" s="837" t="s">
        <v>25</v>
      </c>
      <c r="W85" s="178"/>
      <c r="X85" s="178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  <c r="BH85" s="176"/>
      <c r="BI85" s="176"/>
      <c r="BJ85" s="176"/>
      <c r="BK85" s="176"/>
      <c r="BL85" s="176"/>
      <c r="BM85" s="176"/>
      <c r="BN85" s="176"/>
      <c r="BO85" s="176"/>
      <c r="BP85" s="176"/>
      <c r="BQ85" s="176"/>
      <c r="BR85" s="176"/>
      <c r="BS85" s="176"/>
      <c r="BT85" s="176"/>
      <c r="BU85" s="176"/>
    </row>
    <row r="86" spans="1:73" ht="12.75" customHeight="1" x14ac:dyDescent="0.2">
      <c r="A86" s="818"/>
      <c r="B86" s="819"/>
      <c r="C86" s="814" t="s">
        <v>26</v>
      </c>
      <c r="D86" s="814"/>
      <c r="E86" s="814"/>
      <c r="F86" s="814"/>
      <c r="G86" s="814"/>
      <c r="H86" s="814"/>
      <c r="I86" s="814"/>
      <c r="J86" s="814"/>
      <c r="K86" s="814"/>
      <c r="L86" s="814"/>
      <c r="M86" s="814"/>
      <c r="N86" s="815" t="s">
        <v>27</v>
      </c>
      <c r="O86" s="815"/>
      <c r="P86" s="820"/>
      <c r="Q86" s="820"/>
      <c r="R86" s="820"/>
      <c r="S86" s="820"/>
      <c r="T86" s="820"/>
      <c r="U86" s="820"/>
      <c r="V86" s="837"/>
    </row>
    <row r="87" spans="1:73" ht="12.75" customHeight="1" x14ac:dyDescent="0.2">
      <c r="A87" s="818"/>
      <c r="B87" s="819"/>
      <c r="C87" s="814" t="s">
        <v>28</v>
      </c>
      <c r="D87" s="814"/>
      <c r="E87" s="814"/>
      <c r="F87" s="814"/>
      <c r="G87" s="814"/>
      <c r="H87" s="814"/>
      <c r="I87" s="814"/>
      <c r="J87" s="814"/>
      <c r="K87" s="814"/>
      <c r="L87" s="814"/>
      <c r="M87" s="815" t="s">
        <v>29</v>
      </c>
      <c r="N87" s="815"/>
      <c r="O87" s="815"/>
      <c r="P87" s="820"/>
      <c r="Q87" s="820"/>
      <c r="R87" s="820"/>
      <c r="S87" s="820"/>
      <c r="T87" s="820"/>
      <c r="U87" s="820"/>
      <c r="V87" s="837"/>
    </row>
    <row r="88" spans="1:73" ht="25.5" customHeight="1" x14ac:dyDescent="0.2">
      <c r="A88" s="818"/>
      <c r="B88" s="819"/>
      <c r="C88" s="814" t="s">
        <v>30</v>
      </c>
      <c r="D88" s="814"/>
      <c r="E88" s="814"/>
      <c r="F88" s="814" t="s">
        <v>31</v>
      </c>
      <c r="G88" s="814"/>
      <c r="H88" s="814"/>
      <c r="I88" s="815" t="s">
        <v>32</v>
      </c>
      <c r="J88" s="815"/>
      <c r="K88" s="815" t="s">
        <v>33</v>
      </c>
      <c r="L88" s="815"/>
      <c r="M88" s="815"/>
      <c r="N88" s="820" t="s">
        <v>34</v>
      </c>
      <c r="O88" s="820" t="s">
        <v>35</v>
      </c>
      <c r="P88" s="820"/>
      <c r="Q88" s="820"/>
      <c r="R88" s="820"/>
      <c r="S88" s="820"/>
      <c r="T88" s="820"/>
      <c r="U88" s="820"/>
      <c r="V88" s="837"/>
    </row>
    <row r="89" spans="1:73" s="189" customFormat="1" ht="101.25" customHeight="1" x14ac:dyDescent="0.2">
      <c r="A89" s="825"/>
      <c r="B89" s="826"/>
      <c r="C89" s="497" t="s">
        <v>36</v>
      </c>
      <c r="D89" s="498" t="s">
        <v>37</v>
      </c>
      <c r="E89" s="497" t="s">
        <v>38</v>
      </c>
      <c r="F89" s="497" t="s">
        <v>39</v>
      </c>
      <c r="G89" s="498" t="s">
        <v>40</v>
      </c>
      <c r="H89" s="497" t="s">
        <v>41</v>
      </c>
      <c r="I89" s="498" t="s">
        <v>42</v>
      </c>
      <c r="J89" s="498" t="s">
        <v>43</v>
      </c>
      <c r="K89" s="498" t="s">
        <v>44</v>
      </c>
      <c r="L89" s="498" t="s">
        <v>45</v>
      </c>
      <c r="M89" s="799"/>
      <c r="N89" s="824"/>
      <c r="O89" s="824"/>
      <c r="P89" s="824"/>
      <c r="Q89" s="824"/>
      <c r="R89" s="824"/>
      <c r="S89" s="824"/>
      <c r="T89" s="824"/>
      <c r="U89" s="824"/>
      <c r="V89" s="845"/>
      <c r="W89" s="178"/>
      <c r="X89" s="178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6"/>
      <c r="BR89" s="176"/>
      <c r="BS89" s="176"/>
      <c r="BT89" s="176"/>
      <c r="BU89" s="176"/>
    </row>
    <row r="90" spans="1:73" s="193" customFormat="1" x14ac:dyDescent="0.2">
      <c r="A90" s="428" t="s">
        <v>2</v>
      </c>
      <c r="B90" s="428" t="s">
        <v>3</v>
      </c>
      <c r="C90" s="428" t="s">
        <v>4</v>
      </c>
      <c r="D90" s="428" t="s">
        <v>5</v>
      </c>
      <c r="E90" s="428" t="s">
        <v>46</v>
      </c>
      <c r="F90" s="428" t="s">
        <v>47</v>
      </c>
      <c r="G90" s="428" t="s">
        <v>48</v>
      </c>
      <c r="H90" s="428" t="s">
        <v>49</v>
      </c>
      <c r="I90" s="428" t="s">
        <v>50</v>
      </c>
      <c r="J90" s="428" t="s">
        <v>51</v>
      </c>
      <c r="K90" s="428" t="s">
        <v>52</v>
      </c>
      <c r="L90" s="428" t="s">
        <v>53</v>
      </c>
      <c r="M90" s="428" t="s">
        <v>54</v>
      </c>
      <c r="N90" s="428" t="s">
        <v>55</v>
      </c>
      <c r="O90" s="428" t="s">
        <v>56</v>
      </c>
      <c r="P90" s="199" t="s">
        <v>57</v>
      </c>
      <c r="Q90" s="428" t="s">
        <v>58</v>
      </c>
      <c r="R90" s="428" t="s">
        <v>59</v>
      </c>
      <c r="S90" s="428" t="s">
        <v>60</v>
      </c>
      <c r="T90" s="213" t="s">
        <v>61</v>
      </c>
      <c r="U90" s="428" t="s">
        <v>62</v>
      </c>
      <c r="V90" s="846" t="s">
        <v>63</v>
      </c>
      <c r="W90" s="178"/>
      <c r="X90" s="178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76"/>
      <c r="BM90" s="176"/>
      <c r="BN90" s="176"/>
      <c r="BO90" s="176"/>
      <c r="BP90" s="176"/>
      <c r="BQ90" s="176"/>
      <c r="BR90" s="176"/>
      <c r="BS90" s="176"/>
      <c r="BT90" s="176"/>
      <c r="BU90" s="176"/>
    </row>
    <row r="91" spans="1:73" s="197" customFormat="1" ht="19.5" customHeight="1" x14ac:dyDescent="0.2">
      <c r="A91" s="213" t="s">
        <v>2</v>
      </c>
      <c r="B91" s="205">
        <v>45717</v>
      </c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200">
        <v>1</v>
      </c>
      <c r="N91" s="200"/>
      <c r="O91" s="200"/>
      <c r="P91" s="206" t="s">
        <v>392</v>
      </c>
      <c r="Q91" s="207">
        <f>T91/S91</f>
        <v>0.46540999999999999</v>
      </c>
      <c r="R91" s="198" t="s">
        <v>394</v>
      </c>
      <c r="S91" s="198">
        <v>1</v>
      </c>
      <c r="T91" s="208">
        <v>0.46540999999999999</v>
      </c>
      <c r="U91" s="200"/>
      <c r="V91" s="839"/>
      <c r="X91" s="155"/>
    </row>
    <row r="92" spans="1:73" s="197" customFormat="1" ht="19.5" customHeight="1" x14ac:dyDescent="0.2">
      <c r="A92" s="213" t="s">
        <v>3</v>
      </c>
      <c r="B92" s="205">
        <v>45717</v>
      </c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200">
        <v>1</v>
      </c>
      <c r="N92" s="200"/>
      <c r="O92" s="200"/>
      <c r="P92" s="206" t="s">
        <v>603</v>
      </c>
      <c r="Q92" s="207">
        <f t="shared" ref="Q92:Q97" si="5">T92/S92</f>
        <v>0.12425</v>
      </c>
      <c r="R92" s="198" t="s">
        <v>394</v>
      </c>
      <c r="S92" s="198">
        <v>1</v>
      </c>
      <c r="T92" s="208">
        <v>0.12425</v>
      </c>
      <c r="U92" s="200"/>
      <c r="V92" s="839"/>
      <c r="W92" s="492" t="s">
        <v>602</v>
      </c>
      <c r="X92" s="155"/>
    </row>
    <row r="93" spans="1:73" s="197" customFormat="1" ht="19.5" customHeight="1" x14ac:dyDescent="0.2">
      <c r="A93" s="213" t="s">
        <v>4</v>
      </c>
      <c r="B93" s="205">
        <v>45717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200">
        <v>1</v>
      </c>
      <c r="N93" s="200"/>
      <c r="O93" s="200"/>
      <c r="P93" s="206" t="s">
        <v>604</v>
      </c>
      <c r="Q93" s="207">
        <f t="shared" si="5"/>
        <v>0.26666499999999999</v>
      </c>
      <c r="R93" s="198" t="s">
        <v>394</v>
      </c>
      <c r="S93" s="198">
        <v>2</v>
      </c>
      <c r="T93" s="208">
        <v>0.53332999999999997</v>
      </c>
      <c r="U93" s="200"/>
      <c r="V93" s="839"/>
      <c r="W93" s="492" t="s">
        <v>602</v>
      </c>
      <c r="X93" s="155"/>
    </row>
    <row r="94" spans="1:73" s="197" customFormat="1" ht="19.5" customHeight="1" x14ac:dyDescent="0.2">
      <c r="A94" s="213" t="s">
        <v>5</v>
      </c>
      <c r="B94" s="205">
        <v>45717</v>
      </c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200">
        <v>1</v>
      </c>
      <c r="N94" s="200"/>
      <c r="O94" s="200"/>
      <c r="P94" s="206" t="s">
        <v>605</v>
      </c>
      <c r="Q94" s="207">
        <f t="shared" si="5"/>
        <v>2.4740000000000002E-2</v>
      </c>
      <c r="R94" s="198" t="s">
        <v>394</v>
      </c>
      <c r="S94" s="198">
        <v>5</v>
      </c>
      <c r="T94" s="208">
        <v>0.1237</v>
      </c>
      <c r="U94" s="200"/>
      <c r="V94" s="839"/>
      <c r="W94" s="492" t="s">
        <v>602</v>
      </c>
      <c r="X94" s="155"/>
    </row>
    <row r="95" spans="1:73" s="197" customFormat="1" ht="19.5" customHeight="1" x14ac:dyDescent="0.2">
      <c r="A95" s="213" t="s">
        <v>46</v>
      </c>
      <c r="B95" s="205">
        <v>45717</v>
      </c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200">
        <v>1</v>
      </c>
      <c r="N95" s="200"/>
      <c r="O95" s="200"/>
      <c r="P95" s="206" t="s">
        <v>607</v>
      </c>
      <c r="Q95" s="207">
        <f t="shared" si="5"/>
        <v>0.66847000000000001</v>
      </c>
      <c r="R95" s="198" t="s">
        <v>608</v>
      </c>
      <c r="S95" s="198">
        <v>9</v>
      </c>
      <c r="T95" s="208">
        <v>6.0162300000000002</v>
      </c>
      <c r="U95" s="200"/>
      <c r="V95" s="839"/>
      <c r="W95" s="492" t="s">
        <v>606</v>
      </c>
      <c r="X95" s="155"/>
    </row>
    <row r="96" spans="1:73" s="197" customFormat="1" ht="19.5" customHeight="1" x14ac:dyDescent="0.2">
      <c r="A96" s="213" t="s">
        <v>47</v>
      </c>
      <c r="B96" s="205">
        <v>45717</v>
      </c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200">
        <v>1</v>
      </c>
      <c r="N96" s="200"/>
      <c r="O96" s="200"/>
      <c r="P96" s="206" t="s">
        <v>512</v>
      </c>
      <c r="Q96" s="207">
        <f t="shared" si="5"/>
        <v>7.1665500000000007E-2</v>
      </c>
      <c r="R96" s="198" t="s">
        <v>609</v>
      </c>
      <c r="S96" s="198">
        <v>20</v>
      </c>
      <c r="T96" s="208">
        <v>1.4333100000000001</v>
      </c>
      <c r="U96" s="200"/>
      <c r="V96" s="839"/>
      <c r="W96" s="492" t="s">
        <v>606</v>
      </c>
      <c r="X96" s="155"/>
    </row>
    <row r="97" spans="1:73" s="197" customFormat="1" ht="18.75" customHeight="1" x14ac:dyDescent="0.2">
      <c r="A97" s="213" t="s">
        <v>48</v>
      </c>
      <c r="B97" s="205">
        <v>45717</v>
      </c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200">
        <v>1</v>
      </c>
      <c r="N97" s="200"/>
      <c r="O97" s="200"/>
      <c r="P97" s="201" t="s">
        <v>611</v>
      </c>
      <c r="Q97" s="207">
        <f t="shared" si="5"/>
        <v>1</v>
      </c>
      <c r="R97" s="198" t="s">
        <v>394</v>
      </c>
      <c r="S97" s="204">
        <v>1</v>
      </c>
      <c r="T97" s="499">
        <v>1</v>
      </c>
      <c r="U97" s="203"/>
      <c r="V97" s="847"/>
      <c r="W97" s="496" t="s">
        <v>610</v>
      </c>
      <c r="X97" s="196"/>
    </row>
    <row r="98" spans="1:73" s="197" customFormat="1" ht="18.75" customHeight="1" x14ac:dyDescent="0.2">
      <c r="A98" s="214"/>
      <c r="B98" s="214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215"/>
      <c r="N98" s="215"/>
      <c r="O98" s="215"/>
      <c r="P98" s="216"/>
      <c r="Q98" s="217"/>
      <c r="R98" s="218"/>
      <c r="S98" s="219"/>
      <c r="T98" s="220"/>
      <c r="U98" s="218"/>
      <c r="V98" s="848"/>
      <c r="W98" s="196"/>
      <c r="X98" s="196"/>
    </row>
    <row r="99" spans="1:73" x14ac:dyDescent="0.2">
      <c r="V99" s="293" t="s">
        <v>139</v>
      </c>
    </row>
    <row r="100" spans="1:73" ht="21" customHeight="1" x14ac:dyDescent="0.2">
      <c r="U100" s="179"/>
      <c r="V100" s="293" t="s">
        <v>425</v>
      </c>
    </row>
    <row r="102" spans="1:73" s="251" customFormat="1" ht="37.5" customHeight="1" x14ac:dyDescent="0.25">
      <c r="A102" s="821" t="s">
        <v>421</v>
      </c>
      <c r="B102" s="822"/>
      <c r="C102" s="822"/>
      <c r="D102" s="822"/>
      <c r="E102" s="822"/>
      <c r="F102" s="822"/>
      <c r="G102" s="822"/>
      <c r="H102" s="822"/>
      <c r="I102" s="822"/>
      <c r="J102" s="822"/>
      <c r="K102" s="822"/>
      <c r="L102" s="822"/>
      <c r="M102" s="822"/>
      <c r="N102" s="822"/>
      <c r="O102" s="822"/>
      <c r="P102" s="822"/>
      <c r="Q102" s="822"/>
      <c r="R102" s="822"/>
      <c r="S102" s="822"/>
      <c r="T102" s="822"/>
      <c r="U102" s="822"/>
      <c r="V102" s="822"/>
      <c r="W102" s="180"/>
      <c r="X102" s="180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  <c r="BC102" s="181"/>
      <c r="BD102" s="181"/>
      <c r="BE102" s="181"/>
      <c r="BF102" s="181"/>
      <c r="BG102" s="181"/>
      <c r="BH102" s="181"/>
      <c r="BI102" s="181"/>
      <c r="BJ102" s="181"/>
      <c r="BK102" s="181"/>
      <c r="BL102" s="181"/>
      <c r="BM102" s="181"/>
      <c r="BN102" s="181"/>
      <c r="BO102" s="181"/>
      <c r="BP102" s="181"/>
      <c r="BQ102" s="181"/>
      <c r="BR102" s="181"/>
      <c r="BS102" s="181"/>
      <c r="BT102" s="181"/>
      <c r="BU102" s="181"/>
    </row>
    <row r="103" spans="1:73" s="181" customFormat="1" ht="15.75" customHeight="1" x14ac:dyDescent="0.25">
      <c r="M103" s="182" t="s">
        <v>424</v>
      </c>
      <c r="N103" s="823" t="s">
        <v>13</v>
      </c>
      <c r="O103" s="823"/>
      <c r="P103" s="823"/>
      <c r="Q103" s="823"/>
      <c r="R103" s="823"/>
      <c r="S103" s="823"/>
      <c r="T103" s="823"/>
      <c r="V103" s="182"/>
      <c r="W103" s="180"/>
      <c r="X103" s="180"/>
    </row>
    <row r="104" spans="1:73" s="360" customFormat="1" ht="12" x14ac:dyDescent="0.2">
      <c r="N104" s="827" t="s">
        <v>11</v>
      </c>
      <c r="O104" s="827"/>
      <c r="P104" s="827"/>
      <c r="Q104" s="827"/>
      <c r="R104" s="827"/>
      <c r="S104" s="827"/>
      <c r="T104" s="827"/>
      <c r="V104" s="849"/>
      <c r="W104" s="361"/>
      <c r="X104" s="361"/>
    </row>
    <row r="105" spans="1:73" s="185" customFormat="1" ht="21.75" customHeight="1" x14ac:dyDescent="0.2">
      <c r="A105" s="817" t="s">
        <v>556</v>
      </c>
      <c r="B105" s="817"/>
      <c r="C105" s="817"/>
      <c r="D105" s="817"/>
      <c r="E105" s="817"/>
      <c r="F105" s="817"/>
      <c r="G105" s="817"/>
      <c r="H105" s="817"/>
      <c r="I105" s="817"/>
      <c r="J105" s="817"/>
      <c r="K105" s="817"/>
      <c r="L105" s="817"/>
      <c r="M105" s="817"/>
      <c r="N105" s="817"/>
      <c r="O105" s="817"/>
      <c r="P105" s="817"/>
      <c r="Q105" s="817"/>
      <c r="R105" s="817"/>
      <c r="S105" s="817"/>
      <c r="T105" s="817"/>
      <c r="U105" s="817"/>
      <c r="V105" s="817"/>
      <c r="W105" s="184"/>
      <c r="X105" s="184"/>
    </row>
    <row r="106" spans="1:73" s="186" customFormat="1" ht="12.75" customHeight="1" x14ac:dyDescent="0.2">
      <c r="A106" s="818" t="s">
        <v>1</v>
      </c>
      <c r="B106" s="819" t="s">
        <v>17</v>
      </c>
      <c r="C106" s="814" t="s">
        <v>18</v>
      </c>
      <c r="D106" s="814"/>
      <c r="E106" s="814"/>
      <c r="F106" s="814"/>
      <c r="G106" s="814"/>
      <c r="H106" s="814"/>
      <c r="I106" s="814"/>
      <c r="J106" s="814"/>
      <c r="K106" s="814"/>
      <c r="L106" s="814"/>
      <c r="M106" s="814"/>
      <c r="N106" s="814"/>
      <c r="O106" s="814"/>
      <c r="P106" s="820" t="s">
        <v>19</v>
      </c>
      <c r="Q106" s="820" t="s">
        <v>20</v>
      </c>
      <c r="R106" s="820" t="s">
        <v>21</v>
      </c>
      <c r="S106" s="820" t="s">
        <v>22</v>
      </c>
      <c r="T106" s="820" t="s">
        <v>23</v>
      </c>
      <c r="U106" s="820" t="s">
        <v>24</v>
      </c>
      <c r="V106" s="837" t="s">
        <v>25</v>
      </c>
      <c r="W106" s="178"/>
      <c r="X106" s="178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</row>
    <row r="107" spans="1:73" ht="12.75" customHeight="1" x14ac:dyDescent="0.2">
      <c r="A107" s="818"/>
      <c r="B107" s="819"/>
      <c r="C107" s="814" t="s">
        <v>26</v>
      </c>
      <c r="D107" s="814"/>
      <c r="E107" s="814"/>
      <c r="F107" s="814"/>
      <c r="G107" s="814"/>
      <c r="H107" s="814"/>
      <c r="I107" s="814"/>
      <c r="J107" s="814"/>
      <c r="K107" s="814"/>
      <c r="L107" s="814"/>
      <c r="M107" s="814"/>
      <c r="N107" s="815" t="s">
        <v>27</v>
      </c>
      <c r="O107" s="815"/>
      <c r="P107" s="820"/>
      <c r="Q107" s="820"/>
      <c r="R107" s="820"/>
      <c r="S107" s="820"/>
      <c r="T107" s="820"/>
      <c r="U107" s="820"/>
      <c r="V107" s="837"/>
    </row>
    <row r="108" spans="1:73" ht="12.75" customHeight="1" x14ac:dyDescent="0.2">
      <c r="A108" s="818"/>
      <c r="B108" s="819"/>
      <c r="C108" s="814" t="s">
        <v>28</v>
      </c>
      <c r="D108" s="814"/>
      <c r="E108" s="814"/>
      <c r="F108" s="814"/>
      <c r="G108" s="814"/>
      <c r="H108" s="814"/>
      <c r="I108" s="814"/>
      <c r="J108" s="814"/>
      <c r="K108" s="814"/>
      <c r="L108" s="814"/>
      <c r="M108" s="815" t="s">
        <v>29</v>
      </c>
      <c r="N108" s="815"/>
      <c r="O108" s="815"/>
      <c r="P108" s="820"/>
      <c r="Q108" s="820"/>
      <c r="R108" s="820"/>
      <c r="S108" s="820"/>
      <c r="T108" s="820"/>
      <c r="U108" s="820"/>
      <c r="V108" s="837"/>
    </row>
    <row r="109" spans="1:73" ht="25.5" customHeight="1" x14ac:dyDescent="0.2">
      <c r="A109" s="818"/>
      <c r="B109" s="819"/>
      <c r="C109" s="814" t="s">
        <v>30</v>
      </c>
      <c r="D109" s="814"/>
      <c r="E109" s="814"/>
      <c r="F109" s="814" t="s">
        <v>31</v>
      </c>
      <c r="G109" s="814"/>
      <c r="H109" s="814"/>
      <c r="I109" s="815" t="s">
        <v>32</v>
      </c>
      <c r="J109" s="815"/>
      <c r="K109" s="815" t="s">
        <v>33</v>
      </c>
      <c r="L109" s="815"/>
      <c r="M109" s="815"/>
      <c r="N109" s="820" t="s">
        <v>34</v>
      </c>
      <c r="O109" s="820" t="s">
        <v>35</v>
      </c>
      <c r="P109" s="820"/>
      <c r="Q109" s="820"/>
      <c r="R109" s="820"/>
      <c r="S109" s="820"/>
      <c r="T109" s="820"/>
      <c r="U109" s="820"/>
      <c r="V109" s="837"/>
    </row>
    <row r="110" spans="1:73" s="189" customFormat="1" ht="87.75" customHeight="1" x14ac:dyDescent="0.2">
      <c r="A110" s="818"/>
      <c r="B110" s="819"/>
      <c r="C110" s="187" t="s">
        <v>36</v>
      </c>
      <c r="D110" s="488" t="s">
        <v>37</v>
      </c>
      <c r="E110" s="187" t="s">
        <v>38</v>
      </c>
      <c r="F110" s="187" t="s">
        <v>39</v>
      </c>
      <c r="G110" s="488" t="s">
        <v>40</v>
      </c>
      <c r="H110" s="187" t="s">
        <v>41</v>
      </c>
      <c r="I110" s="488" t="s">
        <v>42</v>
      </c>
      <c r="J110" s="488" t="s">
        <v>43</v>
      </c>
      <c r="K110" s="488" t="s">
        <v>44</v>
      </c>
      <c r="L110" s="488" t="s">
        <v>45</v>
      </c>
      <c r="M110" s="815"/>
      <c r="N110" s="820"/>
      <c r="O110" s="820"/>
      <c r="P110" s="820"/>
      <c r="Q110" s="820"/>
      <c r="R110" s="820"/>
      <c r="S110" s="820"/>
      <c r="T110" s="820"/>
      <c r="U110" s="820"/>
      <c r="V110" s="837"/>
      <c r="W110" s="178"/>
      <c r="X110" s="178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76"/>
      <c r="BM110" s="176"/>
      <c r="BN110" s="176"/>
      <c r="BO110" s="176"/>
      <c r="BP110" s="176"/>
      <c r="BQ110" s="176"/>
      <c r="BR110" s="176"/>
      <c r="BS110" s="176"/>
      <c r="BT110" s="176"/>
      <c r="BU110" s="176"/>
    </row>
    <row r="111" spans="1:73" s="193" customFormat="1" x14ac:dyDescent="0.2">
      <c r="A111" s="221" t="s">
        <v>2</v>
      </c>
      <c r="B111" s="221" t="s">
        <v>3</v>
      </c>
      <c r="C111" s="221" t="s">
        <v>4</v>
      </c>
      <c r="D111" s="221" t="s">
        <v>5</v>
      </c>
      <c r="E111" s="221" t="s">
        <v>46</v>
      </c>
      <c r="F111" s="221" t="s">
        <v>47</v>
      </c>
      <c r="G111" s="221" t="s">
        <v>48</v>
      </c>
      <c r="H111" s="221" t="s">
        <v>49</v>
      </c>
      <c r="I111" s="221" t="s">
        <v>50</v>
      </c>
      <c r="J111" s="221" t="s">
        <v>51</v>
      </c>
      <c r="K111" s="221" t="s">
        <v>52</v>
      </c>
      <c r="L111" s="221" t="s">
        <v>53</v>
      </c>
      <c r="M111" s="221" t="s">
        <v>54</v>
      </c>
      <c r="N111" s="221" t="s">
        <v>55</v>
      </c>
      <c r="O111" s="221" t="s">
        <v>56</v>
      </c>
      <c r="P111" s="358" t="s">
        <v>57</v>
      </c>
      <c r="Q111" s="221" t="s">
        <v>58</v>
      </c>
      <c r="R111" s="221" t="s">
        <v>59</v>
      </c>
      <c r="S111" s="221" t="s">
        <v>60</v>
      </c>
      <c r="T111" s="209" t="s">
        <v>61</v>
      </c>
      <c r="U111" s="221" t="s">
        <v>62</v>
      </c>
      <c r="V111" s="838" t="s">
        <v>63</v>
      </c>
      <c r="W111" s="178"/>
      <c r="X111" s="178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6"/>
      <c r="AT111" s="176"/>
      <c r="AU111" s="176"/>
      <c r="AV111" s="176"/>
      <c r="AW111" s="176"/>
      <c r="AX111" s="176"/>
      <c r="AY111" s="176"/>
      <c r="AZ111" s="176"/>
      <c r="BA111" s="176"/>
      <c r="BB111" s="176"/>
      <c r="BC111" s="176"/>
      <c r="BD111" s="176"/>
      <c r="BE111" s="176"/>
      <c r="BF111" s="176"/>
      <c r="BG111" s="176"/>
      <c r="BH111" s="176"/>
      <c r="BI111" s="176"/>
      <c r="BJ111" s="176"/>
      <c r="BK111" s="176"/>
      <c r="BL111" s="176"/>
      <c r="BM111" s="176"/>
      <c r="BN111" s="176"/>
      <c r="BO111" s="176"/>
      <c r="BP111" s="176"/>
      <c r="BQ111" s="176"/>
      <c r="BR111" s="176"/>
      <c r="BS111" s="176"/>
      <c r="BT111" s="176"/>
      <c r="BU111" s="176"/>
    </row>
    <row r="112" spans="1:73" s="197" customFormat="1" ht="19.5" customHeight="1" x14ac:dyDescent="0.2">
      <c r="A112" s="209" t="s">
        <v>2</v>
      </c>
      <c r="B112" s="205">
        <v>45748</v>
      </c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487">
        <v>1</v>
      </c>
      <c r="N112" s="200"/>
      <c r="O112" s="200"/>
      <c r="P112" s="206" t="s">
        <v>392</v>
      </c>
      <c r="Q112" s="207">
        <f>T112/S112</f>
        <v>0.23372000000000001</v>
      </c>
      <c r="R112" s="198" t="s">
        <v>394</v>
      </c>
      <c r="S112" s="198">
        <v>1</v>
      </c>
      <c r="T112" s="208">
        <v>0.23372000000000001</v>
      </c>
      <c r="U112" s="200"/>
      <c r="V112" s="839"/>
      <c r="X112" s="155"/>
    </row>
    <row r="113" spans="1:24" s="197" customFormat="1" ht="19.5" customHeight="1" x14ac:dyDescent="0.2">
      <c r="A113" s="213" t="s">
        <v>3</v>
      </c>
      <c r="B113" s="205">
        <v>45748</v>
      </c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487">
        <v>1</v>
      </c>
      <c r="N113" s="200"/>
      <c r="O113" s="200"/>
      <c r="P113" s="206" t="s">
        <v>613</v>
      </c>
      <c r="Q113" s="207">
        <f t="shared" ref="Q113:Q125" si="6">T113/S113</f>
        <v>0.16445000000000001</v>
      </c>
      <c r="R113" s="472" t="s">
        <v>506</v>
      </c>
      <c r="S113" s="198">
        <v>2</v>
      </c>
      <c r="T113" s="208">
        <v>0.32890000000000003</v>
      </c>
      <c r="U113" s="200"/>
      <c r="V113" s="839"/>
      <c r="W113" s="388"/>
      <c r="X113" s="155"/>
    </row>
    <row r="114" spans="1:24" s="197" customFormat="1" ht="19.5" customHeight="1" x14ac:dyDescent="0.2">
      <c r="A114" s="209" t="s">
        <v>4</v>
      </c>
      <c r="B114" s="205">
        <v>45748</v>
      </c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487">
        <v>1</v>
      </c>
      <c r="N114" s="200"/>
      <c r="O114" s="200"/>
      <c r="P114" s="206" t="s">
        <v>614</v>
      </c>
      <c r="Q114" s="207">
        <f t="shared" si="6"/>
        <v>0.20782200000000001</v>
      </c>
      <c r="R114" s="472" t="s">
        <v>394</v>
      </c>
      <c r="S114" s="198">
        <v>5</v>
      </c>
      <c r="T114" s="208">
        <v>1.03911</v>
      </c>
      <c r="U114" s="200"/>
      <c r="V114" s="839"/>
      <c r="W114" s="388"/>
      <c r="X114" s="155"/>
    </row>
    <row r="115" spans="1:24" s="197" customFormat="1" ht="19.5" customHeight="1" x14ac:dyDescent="0.2">
      <c r="A115" s="213" t="s">
        <v>5</v>
      </c>
      <c r="B115" s="205">
        <v>45748</v>
      </c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487">
        <v>1</v>
      </c>
      <c r="N115" s="200"/>
      <c r="O115" s="200"/>
      <c r="P115" s="206" t="s">
        <v>615</v>
      </c>
      <c r="Q115" s="207">
        <f t="shared" si="6"/>
        <v>0.74243499999999996</v>
      </c>
      <c r="R115" s="472" t="s">
        <v>608</v>
      </c>
      <c r="S115" s="198">
        <v>2</v>
      </c>
      <c r="T115" s="208">
        <v>1.4848699999999999</v>
      </c>
      <c r="U115" s="200"/>
      <c r="V115" s="839"/>
      <c r="W115" s="388"/>
      <c r="X115" s="155"/>
    </row>
    <row r="116" spans="1:24" s="197" customFormat="1" ht="16.5" customHeight="1" x14ac:dyDescent="0.2">
      <c r="A116" s="209" t="s">
        <v>46</v>
      </c>
      <c r="B116" s="205">
        <v>45748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487">
        <v>1</v>
      </c>
      <c r="N116" s="200"/>
      <c r="O116" s="200"/>
      <c r="P116" s="206" t="s">
        <v>616</v>
      </c>
      <c r="Q116" s="207">
        <f t="shared" si="6"/>
        <v>0.64771999999999996</v>
      </c>
      <c r="R116" s="472" t="s">
        <v>394</v>
      </c>
      <c r="S116" s="198">
        <v>1</v>
      </c>
      <c r="T116" s="208">
        <v>0.64771999999999996</v>
      </c>
      <c r="U116" s="200"/>
      <c r="V116" s="839"/>
      <c r="W116" s="388"/>
      <c r="X116" s="155"/>
    </row>
    <row r="117" spans="1:24" s="197" customFormat="1" ht="16.5" customHeight="1" x14ac:dyDescent="0.2">
      <c r="A117" s="213" t="s">
        <v>47</v>
      </c>
      <c r="B117" s="205">
        <v>45748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487">
        <v>1</v>
      </c>
      <c r="N117" s="200"/>
      <c r="O117" s="200"/>
      <c r="P117" s="206" t="s">
        <v>511</v>
      </c>
      <c r="Q117" s="207">
        <f t="shared" si="6"/>
        <v>3.8276666666666667E-2</v>
      </c>
      <c r="R117" s="472" t="s">
        <v>394</v>
      </c>
      <c r="S117" s="198">
        <v>6</v>
      </c>
      <c r="T117" s="208">
        <v>0.22966</v>
      </c>
      <c r="U117" s="200"/>
      <c r="V117" s="839"/>
      <c r="W117" s="388"/>
      <c r="X117" s="155"/>
    </row>
    <row r="118" spans="1:24" s="197" customFormat="1" ht="16.5" customHeight="1" x14ac:dyDescent="0.2">
      <c r="A118" s="209" t="s">
        <v>48</v>
      </c>
      <c r="B118" s="205">
        <v>45748</v>
      </c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487">
        <v>1</v>
      </c>
      <c r="N118" s="200"/>
      <c r="O118" s="200"/>
      <c r="P118" s="206" t="s">
        <v>617</v>
      </c>
      <c r="Q118" s="207">
        <f t="shared" si="6"/>
        <v>9.680214285714285E-2</v>
      </c>
      <c r="R118" s="472" t="s">
        <v>394</v>
      </c>
      <c r="S118" s="198">
        <v>14</v>
      </c>
      <c r="T118" s="208">
        <v>1.3552299999999999</v>
      </c>
      <c r="U118" s="200"/>
      <c r="V118" s="839"/>
      <c r="W118" s="388"/>
      <c r="X118" s="155"/>
    </row>
    <row r="119" spans="1:24" s="197" customFormat="1" ht="16.5" customHeight="1" x14ac:dyDescent="0.2">
      <c r="A119" s="213" t="s">
        <v>49</v>
      </c>
      <c r="B119" s="205">
        <v>45748</v>
      </c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487">
        <v>1</v>
      </c>
      <c r="N119" s="200"/>
      <c r="O119" s="200"/>
      <c r="P119" s="206" t="s">
        <v>618</v>
      </c>
      <c r="Q119" s="207">
        <f t="shared" si="6"/>
        <v>6.2969999999999998E-2</v>
      </c>
      <c r="R119" s="472" t="s">
        <v>394</v>
      </c>
      <c r="S119" s="198">
        <v>5</v>
      </c>
      <c r="T119" s="208">
        <v>0.31485000000000002</v>
      </c>
      <c r="U119" s="200"/>
      <c r="V119" s="839"/>
      <c r="W119" s="388"/>
      <c r="X119" s="155"/>
    </row>
    <row r="120" spans="1:24" s="197" customFormat="1" ht="16.5" customHeight="1" x14ac:dyDescent="0.2">
      <c r="A120" s="209" t="s">
        <v>50</v>
      </c>
      <c r="B120" s="205">
        <v>45748</v>
      </c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487">
        <v>1</v>
      </c>
      <c r="N120" s="200"/>
      <c r="O120" s="200"/>
      <c r="P120" s="206" t="s">
        <v>619</v>
      </c>
      <c r="Q120" s="207">
        <f t="shared" si="6"/>
        <v>2.3935999999999999E-2</v>
      </c>
      <c r="R120" s="472" t="s">
        <v>394</v>
      </c>
      <c r="S120" s="198">
        <v>5</v>
      </c>
      <c r="T120" s="208">
        <v>0.11967999999999999</v>
      </c>
      <c r="U120" s="200"/>
      <c r="V120" s="839"/>
      <c r="W120" s="388"/>
      <c r="X120" s="155"/>
    </row>
    <row r="121" spans="1:24" s="197" customFormat="1" ht="16.5" customHeight="1" x14ac:dyDescent="0.2">
      <c r="A121" s="213" t="s">
        <v>51</v>
      </c>
      <c r="B121" s="205">
        <v>45748</v>
      </c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487">
        <v>1</v>
      </c>
      <c r="N121" s="200"/>
      <c r="O121" s="200"/>
      <c r="P121" s="206" t="s">
        <v>620</v>
      </c>
      <c r="Q121" s="207">
        <f t="shared" si="6"/>
        <v>3.9784285714285716E-2</v>
      </c>
      <c r="R121" s="472" t="s">
        <v>394</v>
      </c>
      <c r="S121" s="198">
        <v>7</v>
      </c>
      <c r="T121" s="208">
        <v>0.27849000000000002</v>
      </c>
      <c r="U121" s="200"/>
      <c r="V121" s="839"/>
      <c r="W121" s="388"/>
      <c r="X121" s="155"/>
    </row>
    <row r="122" spans="1:24" s="197" customFormat="1" ht="16.5" customHeight="1" x14ac:dyDescent="0.2">
      <c r="A122" s="209" t="s">
        <v>52</v>
      </c>
      <c r="B122" s="205">
        <v>45748</v>
      </c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487">
        <v>1</v>
      </c>
      <c r="N122" s="200"/>
      <c r="O122" s="200"/>
      <c r="P122" s="206" t="s">
        <v>510</v>
      </c>
      <c r="Q122" s="207">
        <f t="shared" si="6"/>
        <v>0.17349291666666666</v>
      </c>
      <c r="R122" s="472" t="s">
        <v>407</v>
      </c>
      <c r="S122" s="198">
        <v>48</v>
      </c>
      <c r="T122" s="208">
        <v>8.3276599999999998</v>
      </c>
      <c r="U122" s="200"/>
      <c r="V122" s="839"/>
      <c r="W122" s="388"/>
      <c r="X122" s="155"/>
    </row>
    <row r="123" spans="1:24" s="197" customFormat="1" ht="19.5" customHeight="1" x14ac:dyDescent="0.2">
      <c r="A123" s="213" t="s">
        <v>53</v>
      </c>
      <c r="B123" s="205">
        <v>45748</v>
      </c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487">
        <v>1</v>
      </c>
      <c r="N123" s="200"/>
      <c r="O123" s="200"/>
      <c r="P123" s="206" t="s">
        <v>621</v>
      </c>
      <c r="Q123" s="207">
        <f t="shared" si="6"/>
        <v>0.34514499999999998</v>
      </c>
      <c r="R123" s="472" t="s">
        <v>394</v>
      </c>
      <c r="S123" s="198">
        <v>2</v>
      </c>
      <c r="T123" s="208">
        <v>0.69028999999999996</v>
      </c>
      <c r="U123" s="200"/>
      <c r="V123" s="839"/>
      <c r="W123" s="388"/>
      <c r="X123" s="155"/>
    </row>
    <row r="124" spans="1:24" s="197" customFormat="1" ht="19.5" customHeight="1" x14ac:dyDescent="0.2">
      <c r="A124" s="209" t="s">
        <v>54</v>
      </c>
      <c r="B124" s="205">
        <v>45748</v>
      </c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487">
        <v>1</v>
      </c>
      <c r="N124" s="200"/>
      <c r="O124" s="200"/>
      <c r="P124" s="206" t="s">
        <v>622</v>
      </c>
      <c r="Q124" s="207">
        <f t="shared" si="6"/>
        <v>0.36719999999999997</v>
      </c>
      <c r="R124" s="472" t="s">
        <v>394</v>
      </c>
      <c r="S124" s="198">
        <v>3</v>
      </c>
      <c r="T124" s="208">
        <v>1.1015999999999999</v>
      </c>
      <c r="U124" s="200"/>
      <c r="V124" s="839"/>
      <c r="W124" s="388"/>
      <c r="X124" s="155"/>
    </row>
    <row r="125" spans="1:24" s="197" customFormat="1" ht="19.5" customHeight="1" x14ac:dyDescent="0.2">
      <c r="A125" s="213" t="s">
        <v>55</v>
      </c>
      <c r="B125" s="205">
        <v>45748</v>
      </c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487">
        <v>1</v>
      </c>
      <c r="N125" s="200"/>
      <c r="O125" s="200"/>
      <c r="P125" s="206" t="s">
        <v>505</v>
      </c>
      <c r="Q125" s="207">
        <f t="shared" si="6"/>
        <v>0.15842066666666668</v>
      </c>
      <c r="R125" s="472" t="s">
        <v>394</v>
      </c>
      <c r="S125" s="198">
        <v>15</v>
      </c>
      <c r="T125" s="208">
        <v>2.3763100000000001</v>
      </c>
      <c r="U125" s="200"/>
      <c r="V125" s="839"/>
      <c r="W125" s="388"/>
      <c r="X125" s="155"/>
    </row>
    <row r="126" spans="1:24" s="197" customFormat="1" ht="19.5" customHeight="1" x14ac:dyDescent="0.2">
      <c r="A126" s="209" t="s">
        <v>56</v>
      </c>
      <c r="B126" s="205">
        <v>45748</v>
      </c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487">
        <v>1</v>
      </c>
      <c r="N126" s="200"/>
      <c r="O126" s="199"/>
      <c r="P126" s="383" t="s">
        <v>515</v>
      </c>
      <c r="Q126" s="207">
        <f t="shared" ref="Q126:Q133" si="7">T126/S126</f>
        <v>8.2547333333333334E-2</v>
      </c>
      <c r="R126" s="384" t="s">
        <v>396</v>
      </c>
      <c r="S126" s="385">
        <v>15</v>
      </c>
      <c r="T126" s="386">
        <v>1.23821</v>
      </c>
      <c r="U126" s="200"/>
      <c r="V126" s="850"/>
      <c r="W126" s="388"/>
      <c r="X126" s="387"/>
    </row>
    <row r="127" spans="1:24" s="197" customFormat="1" ht="19.5" customHeight="1" x14ac:dyDescent="0.2">
      <c r="A127" s="213" t="s">
        <v>57</v>
      </c>
      <c r="B127" s="205">
        <v>45748</v>
      </c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487">
        <v>1</v>
      </c>
      <c r="N127" s="200"/>
      <c r="O127" s="199"/>
      <c r="P127" s="383" t="s">
        <v>499</v>
      </c>
      <c r="Q127" s="207">
        <f t="shared" si="7"/>
        <v>2.1512333333333335E-2</v>
      </c>
      <c r="R127" s="384" t="s">
        <v>396</v>
      </c>
      <c r="S127" s="385">
        <v>30</v>
      </c>
      <c r="T127" s="386">
        <v>0.64537</v>
      </c>
      <c r="U127" s="200"/>
      <c r="V127" s="850"/>
      <c r="W127" s="388"/>
      <c r="X127" s="380"/>
    </row>
    <row r="128" spans="1:24" s="197" customFormat="1" ht="17.25" customHeight="1" x14ac:dyDescent="0.2">
      <c r="A128" s="209" t="s">
        <v>58</v>
      </c>
      <c r="B128" s="205">
        <v>45748</v>
      </c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487">
        <v>1</v>
      </c>
      <c r="N128" s="200"/>
      <c r="O128" s="199"/>
      <c r="P128" s="383" t="s">
        <v>500</v>
      </c>
      <c r="Q128" s="207">
        <f t="shared" si="7"/>
        <v>1.8040444444444446E-2</v>
      </c>
      <c r="R128" s="384" t="s">
        <v>394</v>
      </c>
      <c r="S128" s="385">
        <v>45</v>
      </c>
      <c r="T128" s="386">
        <v>0.81181999999999999</v>
      </c>
      <c r="U128" s="200"/>
      <c r="V128" s="850"/>
      <c r="W128" s="388"/>
      <c r="X128" s="380"/>
    </row>
    <row r="129" spans="1:73" s="197" customFormat="1" ht="19.5" customHeight="1" x14ac:dyDescent="0.2">
      <c r="A129" s="213" t="s">
        <v>59</v>
      </c>
      <c r="B129" s="205">
        <v>45748</v>
      </c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487">
        <v>1</v>
      </c>
      <c r="N129" s="200"/>
      <c r="O129" s="199"/>
      <c r="P129" s="383" t="s">
        <v>501</v>
      </c>
      <c r="Q129" s="207">
        <f t="shared" si="7"/>
        <v>7.4202666666666667E-2</v>
      </c>
      <c r="R129" s="384" t="s">
        <v>394</v>
      </c>
      <c r="S129" s="385">
        <v>15</v>
      </c>
      <c r="T129" s="386">
        <v>1.11304</v>
      </c>
      <c r="U129" s="200"/>
      <c r="V129" s="850"/>
      <c r="W129" s="388"/>
      <c r="X129" s="380"/>
    </row>
    <row r="130" spans="1:73" s="197" customFormat="1" ht="19.5" customHeight="1" x14ac:dyDescent="0.2">
      <c r="A130" s="209" t="s">
        <v>60</v>
      </c>
      <c r="B130" s="205">
        <v>45748</v>
      </c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487">
        <v>1</v>
      </c>
      <c r="N130" s="200"/>
      <c r="O130" s="199"/>
      <c r="P130" s="383" t="s">
        <v>502</v>
      </c>
      <c r="Q130" s="207">
        <f t="shared" si="7"/>
        <v>0.10756199999999999</v>
      </c>
      <c r="R130" s="384" t="s">
        <v>394</v>
      </c>
      <c r="S130" s="385">
        <v>15</v>
      </c>
      <c r="T130" s="386">
        <v>1.6134299999999999</v>
      </c>
      <c r="U130" s="200"/>
      <c r="V130" s="850"/>
      <c r="W130" s="388"/>
      <c r="X130" s="380"/>
    </row>
    <row r="131" spans="1:73" s="197" customFormat="1" ht="19.5" customHeight="1" x14ac:dyDescent="0.2">
      <c r="A131" s="213" t="s">
        <v>61</v>
      </c>
      <c r="B131" s="205">
        <v>45748</v>
      </c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487">
        <v>1</v>
      </c>
      <c r="N131" s="200"/>
      <c r="O131" s="199"/>
      <c r="P131" s="383" t="s">
        <v>503</v>
      </c>
      <c r="Q131" s="207">
        <f t="shared" si="7"/>
        <v>2.3214000000000002E-2</v>
      </c>
      <c r="R131" s="384" t="s">
        <v>396</v>
      </c>
      <c r="S131" s="385">
        <v>5</v>
      </c>
      <c r="T131" s="386">
        <v>0.11607000000000001</v>
      </c>
      <c r="U131" s="200"/>
      <c r="V131" s="850"/>
      <c r="W131" s="388"/>
      <c r="X131" s="380"/>
    </row>
    <row r="132" spans="1:73" s="197" customFormat="1" ht="19.5" customHeight="1" x14ac:dyDescent="0.2">
      <c r="A132" s="209" t="s">
        <v>62</v>
      </c>
      <c r="B132" s="205">
        <v>45748</v>
      </c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487">
        <v>1</v>
      </c>
      <c r="N132" s="200"/>
      <c r="O132" s="199"/>
      <c r="P132" s="383" t="s">
        <v>504</v>
      </c>
      <c r="Q132" s="207">
        <f t="shared" si="7"/>
        <v>7.2121333333333329E-2</v>
      </c>
      <c r="R132" s="384" t="s">
        <v>394</v>
      </c>
      <c r="S132" s="385">
        <v>90</v>
      </c>
      <c r="T132" s="386">
        <v>6.49092</v>
      </c>
      <c r="U132" s="200"/>
      <c r="V132" s="850"/>
      <c r="W132" s="388"/>
      <c r="X132" s="380"/>
    </row>
    <row r="133" spans="1:73" s="197" customFormat="1" ht="18.75" customHeight="1" x14ac:dyDescent="0.2">
      <c r="A133" s="213" t="s">
        <v>63</v>
      </c>
      <c r="B133" s="205">
        <v>45717</v>
      </c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200">
        <v>1</v>
      </c>
      <c r="N133" s="200"/>
      <c r="O133" s="200"/>
      <c r="P133" s="201" t="s">
        <v>612</v>
      </c>
      <c r="Q133" s="207">
        <f t="shared" si="7"/>
        <v>1</v>
      </c>
      <c r="R133" s="198" t="s">
        <v>394</v>
      </c>
      <c r="S133" s="204">
        <v>1</v>
      </c>
      <c r="T133" s="500">
        <v>1</v>
      </c>
      <c r="U133" s="203"/>
      <c r="V133" s="847"/>
      <c r="W133" s="496"/>
      <c r="X133" s="196"/>
    </row>
    <row r="135" spans="1:73" x14ac:dyDescent="0.2">
      <c r="V135" s="293" t="s">
        <v>139</v>
      </c>
    </row>
    <row r="136" spans="1:73" ht="21" customHeight="1" x14ac:dyDescent="0.2">
      <c r="U136" s="179"/>
      <c r="V136" s="293" t="s">
        <v>425</v>
      </c>
    </row>
    <row r="138" spans="1:73" s="251" customFormat="1" ht="37.5" customHeight="1" x14ac:dyDescent="0.25">
      <c r="A138" s="821" t="s">
        <v>421</v>
      </c>
      <c r="B138" s="822"/>
      <c r="C138" s="822"/>
      <c r="D138" s="822"/>
      <c r="E138" s="822"/>
      <c r="F138" s="822"/>
      <c r="G138" s="822"/>
      <c r="H138" s="822"/>
      <c r="I138" s="822"/>
      <c r="J138" s="822"/>
      <c r="K138" s="822"/>
      <c r="L138" s="822"/>
      <c r="M138" s="822"/>
      <c r="N138" s="822"/>
      <c r="O138" s="822"/>
      <c r="P138" s="822"/>
      <c r="Q138" s="822"/>
      <c r="R138" s="822"/>
      <c r="S138" s="822"/>
      <c r="T138" s="822"/>
      <c r="U138" s="822"/>
      <c r="V138" s="822"/>
      <c r="W138" s="180"/>
      <c r="X138" s="180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  <c r="AW138" s="181"/>
      <c r="AX138" s="181"/>
      <c r="AY138" s="181"/>
      <c r="AZ138" s="181"/>
      <c r="BA138" s="181"/>
      <c r="BB138" s="181"/>
      <c r="BC138" s="181"/>
      <c r="BD138" s="181"/>
      <c r="BE138" s="181"/>
      <c r="BF138" s="181"/>
      <c r="BG138" s="181"/>
      <c r="BH138" s="181"/>
      <c r="BI138" s="181"/>
      <c r="BJ138" s="181"/>
      <c r="BK138" s="181"/>
      <c r="BL138" s="181"/>
      <c r="BM138" s="181"/>
      <c r="BN138" s="181"/>
      <c r="BO138" s="181"/>
      <c r="BP138" s="181"/>
      <c r="BQ138" s="181"/>
      <c r="BR138" s="181"/>
      <c r="BS138" s="181"/>
      <c r="BT138" s="181"/>
      <c r="BU138" s="181"/>
    </row>
    <row r="139" spans="1:73" s="181" customFormat="1" ht="15.75" customHeight="1" x14ac:dyDescent="0.25">
      <c r="M139" s="182" t="s">
        <v>424</v>
      </c>
      <c r="N139" s="823" t="s">
        <v>13</v>
      </c>
      <c r="O139" s="823"/>
      <c r="P139" s="823"/>
      <c r="Q139" s="823"/>
      <c r="R139" s="823"/>
      <c r="S139" s="823"/>
      <c r="T139" s="823"/>
      <c r="V139" s="182"/>
      <c r="W139" s="180"/>
      <c r="X139" s="180"/>
    </row>
    <row r="140" spans="1:73" s="360" customFormat="1" ht="12" x14ac:dyDescent="0.2">
      <c r="N140" s="827" t="s">
        <v>11</v>
      </c>
      <c r="O140" s="827"/>
      <c r="P140" s="827"/>
      <c r="Q140" s="827"/>
      <c r="R140" s="827"/>
      <c r="S140" s="827"/>
      <c r="T140" s="827"/>
      <c r="V140" s="849"/>
      <c r="W140" s="361"/>
      <c r="X140" s="361"/>
    </row>
    <row r="141" spans="1:73" s="185" customFormat="1" ht="22.5" customHeight="1" x14ac:dyDescent="0.2">
      <c r="A141" s="817" t="s">
        <v>557</v>
      </c>
      <c r="B141" s="817"/>
      <c r="C141" s="817"/>
      <c r="D141" s="817"/>
      <c r="E141" s="817"/>
      <c r="F141" s="817"/>
      <c r="G141" s="817"/>
      <c r="H141" s="817"/>
      <c r="I141" s="817"/>
      <c r="J141" s="817"/>
      <c r="K141" s="817"/>
      <c r="L141" s="817"/>
      <c r="M141" s="817"/>
      <c r="N141" s="817"/>
      <c r="O141" s="817"/>
      <c r="P141" s="817"/>
      <c r="Q141" s="817"/>
      <c r="R141" s="817"/>
      <c r="S141" s="817"/>
      <c r="T141" s="817"/>
      <c r="U141" s="817"/>
      <c r="V141" s="817"/>
      <c r="W141" s="184"/>
      <c r="X141" s="184"/>
    </row>
    <row r="142" spans="1:73" s="186" customFormat="1" ht="12.75" customHeight="1" x14ac:dyDescent="0.2">
      <c r="A142" s="818" t="s">
        <v>1</v>
      </c>
      <c r="B142" s="819" t="s">
        <v>17</v>
      </c>
      <c r="C142" s="814" t="s">
        <v>18</v>
      </c>
      <c r="D142" s="814"/>
      <c r="E142" s="814"/>
      <c r="F142" s="814"/>
      <c r="G142" s="814"/>
      <c r="H142" s="814"/>
      <c r="I142" s="814"/>
      <c r="J142" s="814"/>
      <c r="K142" s="814"/>
      <c r="L142" s="814"/>
      <c r="M142" s="814"/>
      <c r="N142" s="814"/>
      <c r="O142" s="814"/>
      <c r="P142" s="820" t="s">
        <v>19</v>
      </c>
      <c r="Q142" s="820" t="s">
        <v>20</v>
      </c>
      <c r="R142" s="820" t="s">
        <v>21</v>
      </c>
      <c r="S142" s="820" t="s">
        <v>22</v>
      </c>
      <c r="T142" s="820" t="s">
        <v>23</v>
      </c>
      <c r="U142" s="820" t="s">
        <v>24</v>
      </c>
      <c r="V142" s="837" t="s">
        <v>25</v>
      </c>
      <c r="W142" s="178"/>
      <c r="X142" s="178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  <c r="BF142" s="176"/>
      <c r="BG142" s="176"/>
      <c r="BH142" s="176"/>
      <c r="BI142" s="176"/>
      <c r="BJ142" s="176"/>
      <c r="BK142" s="176"/>
      <c r="BL142" s="176"/>
      <c r="BM142" s="176"/>
      <c r="BN142" s="176"/>
      <c r="BO142" s="176"/>
      <c r="BP142" s="176"/>
      <c r="BQ142" s="176"/>
      <c r="BR142" s="176"/>
      <c r="BS142" s="176"/>
      <c r="BT142" s="176"/>
      <c r="BU142" s="176"/>
    </row>
    <row r="143" spans="1:73" ht="12.75" customHeight="1" x14ac:dyDescent="0.2">
      <c r="A143" s="818"/>
      <c r="B143" s="819"/>
      <c r="C143" s="814" t="s">
        <v>26</v>
      </c>
      <c r="D143" s="814"/>
      <c r="E143" s="814"/>
      <c r="F143" s="814"/>
      <c r="G143" s="814"/>
      <c r="H143" s="814"/>
      <c r="I143" s="814"/>
      <c r="J143" s="814"/>
      <c r="K143" s="814"/>
      <c r="L143" s="814"/>
      <c r="M143" s="814"/>
      <c r="N143" s="815" t="s">
        <v>27</v>
      </c>
      <c r="O143" s="815"/>
      <c r="P143" s="820"/>
      <c r="Q143" s="820"/>
      <c r="R143" s="820"/>
      <c r="S143" s="820"/>
      <c r="T143" s="820"/>
      <c r="U143" s="820"/>
      <c r="V143" s="837"/>
    </row>
    <row r="144" spans="1:73" ht="12.75" customHeight="1" x14ac:dyDescent="0.2">
      <c r="A144" s="818"/>
      <c r="B144" s="819"/>
      <c r="C144" s="814" t="s">
        <v>28</v>
      </c>
      <c r="D144" s="814"/>
      <c r="E144" s="814"/>
      <c r="F144" s="814"/>
      <c r="G144" s="814"/>
      <c r="H144" s="814"/>
      <c r="I144" s="814"/>
      <c r="J144" s="814"/>
      <c r="K144" s="814"/>
      <c r="L144" s="814"/>
      <c r="M144" s="815" t="s">
        <v>29</v>
      </c>
      <c r="N144" s="815"/>
      <c r="O144" s="815"/>
      <c r="P144" s="820"/>
      <c r="Q144" s="820"/>
      <c r="R144" s="820"/>
      <c r="S144" s="820"/>
      <c r="T144" s="820"/>
      <c r="U144" s="820"/>
      <c r="V144" s="837"/>
    </row>
    <row r="145" spans="1:73" ht="25.5" customHeight="1" x14ac:dyDescent="0.2">
      <c r="A145" s="818"/>
      <c r="B145" s="819"/>
      <c r="C145" s="814" t="s">
        <v>30</v>
      </c>
      <c r="D145" s="814"/>
      <c r="E145" s="814"/>
      <c r="F145" s="814" t="s">
        <v>31</v>
      </c>
      <c r="G145" s="814"/>
      <c r="H145" s="814"/>
      <c r="I145" s="815" t="s">
        <v>32</v>
      </c>
      <c r="J145" s="815"/>
      <c r="K145" s="815" t="s">
        <v>33</v>
      </c>
      <c r="L145" s="815"/>
      <c r="M145" s="815"/>
      <c r="N145" s="820" t="s">
        <v>34</v>
      </c>
      <c r="O145" s="820" t="s">
        <v>35</v>
      </c>
      <c r="P145" s="820"/>
      <c r="Q145" s="820"/>
      <c r="R145" s="820"/>
      <c r="S145" s="820"/>
      <c r="T145" s="820"/>
      <c r="U145" s="820"/>
      <c r="V145" s="837"/>
    </row>
    <row r="146" spans="1:73" s="189" customFormat="1" ht="93.75" customHeight="1" x14ac:dyDescent="0.2">
      <c r="A146" s="818"/>
      <c r="B146" s="819"/>
      <c r="C146" s="187" t="s">
        <v>36</v>
      </c>
      <c r="D146" s="488" t="s">
        <v>37</v>
      </c>
      <c r="E146" s="187" t="s">
        <v>38</v>
      </c>
      <c r="F146" s="187" t="s">
        <v>39</v>
      </c>
      <c r="G146" s="488" t="s">
        <v>40</v>
      </c>
      <c r="H146" s="187" t="s">
        <v>41</v>
      </c>
      <c r="I146" s="488" t="s">
        <v>42</v>
      </c>
      <c r="J146" s="488" t="s">
        <v>43</v>
      </c>
      <c r="K146" s="488" t="s">
        <v>44</v>
      </c>
      <c r="L146" s="488" t="s">
        <v>45</v>
      </c>
      <c r="M146" s="815"/>
      <c r="N146" s="820"/>
      <c r="O146" s="820"/>
      <c r="P146" s="820"/>
      <c r="Q146" s="820"/>
      <c r="R146" s="820"/>
      <c r="S146" s="820"/>
      <c r="T146" s="820"/>
      <c r="U146" s="820"/>
      <c r="V146" s="837"/>
      <c r="W146" s="178"/>
      <c r="X146" s="178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76"/>
      <c r="BM146" s="176"/>
      <c r="BN146" s="176"/>
      <c r="BO146" s="176"/>
      <c r="BP146" s="176"/>
      <c r="BQ146" s="176"/>
      <c r="BR146" s="176"/>
      <c r="BS146" s="176"/>
      <c r="BT146" s="176"/>
      <c r="BU146" s="176"/>
    </row>
    <row r="147" spans="1:73" s="214" customFormat="1" ht="11.25" customHeight="1" x14ac:dyDescent="0.2">
      <c r="A147" s="191" t="s">
        <v>2</v>
      </c>
      <c r="B147" s="191" t="s">
        <v>3</v>
      </c>
      <c r="C147" s="191" t="s">
        <v>4</v>
      </c>
      <c r="D147" s="191" t="s">
        <v>5</v>
      </c>
      <c r="E147" s="191" t="s">
        <v>46</v>
      </c>
      <c r="F147" s="191" t="s">
        <v>47</v>
      </c>
      <c r="G147" s="191" t="s">
        <v>48</v>
      </c>
      <c r="H147" s="191" t="s">
        <v>49</v>
      </c>
      <c r="I147" s="191" t="s">
        <v>50</v>
      </c>
      <c r="J147" s="191" t="s">
        <v>51</v>
      </c>
      <c r="K147" s="191" t="s">
        <v>52</v>
      </c>
      <c r="L147" s="191" t="s">
        <v>53</v>
      </c>
      <c r="M147" s="191" t="s">
        <v>54</v>
      </c>
      <c r="N147" s="191" t="s">
        <v>55</v>
      </c>
      <c r="O147" s="191" t="s">
        <v>56</v>
      </c>
      <c r="P147" s="357" t="s">
        <v>57</v>
      </c>
      <c r="Q147" s="191" t="s">
        <v>58</v>
      </c>
      <c r="R147" s="191" t="s">
        <v>59</v>
      </c>
      <c r="S147" s="191" t="s">
        <v>60</v>
      </c>
      <c r="T147" s="191" t="s">
        <v>61</v>
      </c>
      <c r="U147" s="191" t="s">
        <v>62</v>
      </c>
      <c r="V147" s="851" t="s">
        <v>63</v>
      </c>
      <c r="W147" s="232"/>
      <c r="X147" s="232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197"/>
      <c r="AT147" s="197"/>
      <c r="AU147" s="197"/>
      <c r="AV147" s="197"/>
      <c r="AW147" s="197"/>
      <c r="AX147" s="197"/>
      <c r="AY147" s="197"/>
      <c r="AZ147" s="197"/>
      <c r="BA147" s="197"/>
      <c r="BB147" s="197"/>
      <c r="BC147" s="197"/>
      <c r="BD147" s="197"/>
      <c r="BE147" s="197"/>
      <c r="BF147" s="197"/>
      <c r="BG147" s="197"/>
      <c r="BH147" s="197"/>
      <c r="BI147" s="197"/>
      <c r="BJ147" s="197"/>
      <c r="BK147" s="197"/>
      <c r="BL147" s="197"/>
      <c r="BM147" s="197"/>
      <c r="BN147" s="197"/>
      <c r="BO147" s="197"/>
      <c r="BP147" s="197"/>
      <c r="BQ147" s="197"/>
      <c r="BR147" s="197"/>
      <c r="BS147" s="197"/>
      <c r="BT147" s="197"/>
      <c r="BU147" s="197"/>
    </row>
    <row r="148" spans="1:73" s="193" customFormat="1" ht="12.75" customHeight="1" x14ac:dyDescent="0.2">
      <c r="A148" s="213" t="s">
        <v>2</v>
      </c>
      <c r="B148" s="205">
        <v>45778</v>
      </c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9" t="s">
        <v>2</v>
      </c>
      <c r="N148" s="200"/>
      <c r="O148" s="199"/>
      <c r="P148" s="206" t="s">
        <v>392</v>
      </c>
      <c r="Q148" s="207">
        <f>T148/S148</f>
        <v>0.27172000000000002</v>
      </c>
      <c r="R148" s="198" t="s">
        <v>394</v>
      </c>
      <c r="S148" s="362">
        <v>1</v>
      </c>
      <c r="T148" s="208">
        <v>0.27172000000000002</v>
      </c>
      <c r="U148" s="200"/>
      <c r="V148" s="839"/>
      <c r="X148" s="15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  <c r="BF148" s="176"/>
      <c r="BG148" s="176"/>
      <c r="BH148" s="176"/>
      <c r="BI148" s="176"/>
      <c r="BJ148" s="176"/>
      <c r="BK148" s="176"/>
      <c r="BL148" s="176"/>
      <c r="BM148" s="176"/>
      <c r="BN148" s="176"/>
      <c r="BO148" s="176"/>
      <c r="BP148" s="176"/>
      <c r="BQ148" s="176"/>
      <c r="BR148" s="176"/>
      <c r="BS148" s="176"/>
      <c r="BT148" s="176"/>
      <c r="BU148" s="176"/>
    </row>
    <row r="149" spans="1:73" s="197" customFormat="1" ht="12.75" customHeight="1" x14ac:dyDescent="0.2">
      <c r="A149" s="213" t="s">
        <v>3</v>
      </c>
      <c r="B149" s="205">
        <v>45717</v>
      </c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200">
        <v>1</v>
      </c>
      <c r="N149" s="200"/>
      <c r="O149" s="200"/>
      <c r="P149" s="201" t="s">
        <v>641</v>
      </c>
      <c r="Q149" s="207">
        <f t="shared" ref="Q149" si="8">T149/S149</f>
        <v>0.457675</v>
      </c>
      <c r="R149" s="198" t="s">
        <v>394</v>
      </c>
      <c r="S149" s="204">
        <v>4</v>
      </c>
      <c r="T149" s="500">
        <v>1.8307</v>
      </c>
      <c r="U149" s="203"/>
      <c r="V149" s="847"/>
      <c r="W149" s="496"/>
      <c r="X149" s="196"/>
    </row>
    <row r="150" spans="1:73" s="193" customFormat="1" ht="12.75" customHeight="1" x14ac:dyDescent="0.2">
      <c r="A150" s="213" t="s">
        <v>4</v>
      </c>
      <c r="B150" s="205">
        <v>45778</v>
      </c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9" t="s">
        <v>2</v>
      </c>
      <c r="N150" s="200"/>
      <c r="O150" s="199"/>
      <c r="P150" s="222" t="s">
        <v>623</v>
      </c>
      <c r="Q150" s="207">
        <f t="shared" ref="Q150:Q174" si="9">T150/S150</f>
        <v>9.8423200000000008</v>
      </c>
      <c r="R150" s="198" t="s">
        <v>394</v>
      </c>
      <c r="S150" s="419">
        <v>1</v>
      </c>
      <c r="T150" s="504">
        <v>9.8423200000000008</v>
      </c>
      <c r="U150" s="203"/>
      <c r="V150" s="852"/>
      <c r="W150" s="388" t="s">
        <v>624</v>
      </c>
      <c r="X150" s="15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  <c r="BF150" s="176"/>
      <c r="BG150" s="176"/>
      <c r="BH150" s="176"/>
      <c r="BI150" s="176"/>
      <c r="BJ150" s="176"/>
      <c r="BK150" s="176"/>
      <c r="BL150" s="176"/>
      <c r="BM150" s="176"/>
      <c r="BN150" s="176"/>
      <c r="BO150" s="176"/>
      <c r="BP150" s="176"/>
      <c r="BQ150" s="176"/>
      <c r="BR150" s="176"/>
      <c r="BS150" s="176"/>
      <c r="BT150" s="176"/>
      <c r="BU150" s="176"/>
    </row>
    <row r="151" spans="1:73" s="193" customFormat="1" ht="12.75" customHeight="1" x14ac:dyDescent="0.2">
      <c r="A151" s="213" t="s">
        <v>5</v>
      </c>
      <c r="B151" s="205">
        <v>45778</v>
      </c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9" t="s">
        <v>2</v>
      </c>
      <c r="N151" s="200"/>
      <c r="O151" s="199"/>
      <c r="P151" s="389" t="s">
        <v>626</v>
      </c>
      <c r="Q151" s="207">
        <f t="shared" si="9"/>
        <v>0.11100500000000001</v>
      </c>
      <c r="R151" s="390" t="s">
        <v>394</v>
      </c>
      <c r="S151" s="502">
        <v>4</v>
      </c>
      <c r="T151" s="504">
        <v>0.44402000000000003</v>
      </c>
      <c r="U151" s="203"/>
      <c r="V151" s="852"/>
      <c r="W151" s="388" t="s">
        <v>625</v>
      </c>
      <c r="X151" s="15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6"/>
      <c r="AQ151" s="176"/>
      <c r="AR151" s="176"/>
      <c r="AS151" s="176"/>
      <c r="AT151" s="176"/>
      <c r="AU151" s="176"/>
      <c r="AV151" s="176"/>
      <c r="AW151" s="176"/>
      <c r="AX151" s="176"/>
      <c r="AY151" s="176"/>
      <c r="AZ151" s="176"/>
      <c r="BA151" s="176"/>
      <c r="BB151" s="176"/>
      <c r="BC151" s="176"/>
      <c r="BD151" s="176"/>
      <c r="BE151" s="176"/>
      <c r="BF151" s="176"/>
      <c r="BG151" s="176"/>
      <c r="BH151" s="176"/>
      <c r="BI151" s="176"/>
      <c r="BJ151" s="176"/>
      <c r="BK151" s="176"/>
      <c r="BL151" s="176"/>
      <c r="BM151" s="176"/>
      <c r="BN151" s="176"/>
      <c r="BO151" s="176"/>
      <c r="BP151" s="176"/>
      <c r="BQ151" s="176"/>
      <c r="BR151" s="176"/>
      <c r="BS151" s="176"/>
      <c r="BT151" s="176"/>
      <c r="BU151" s="176"/>
    </row>
    <row r="152" spans="1:73" s="193" customFormat="1" ht="12.75" customHeight="1" x14ac:dyDescent="0.2">
      <c r="A152" s="213" t="s">
        <v>46</v>
      </c>
      <c r="B152" s="205">
        <v>45778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9" t="s">
        <v>2</v>
      </c>
      <c r="N152" s="200"/>
      <c r="O152" s="199"/>
      <c r="P152" s="389" t="s">
        <v>627</v>
      </c>
      <c r="Q152" s="207">
        <f t="shared" si="9"/>
        <v>0.98072333333333328</v>
      </c>
      <c r="R152" s="390" t="s">
        <v>407</v>
      </c>
      <c r="S152" s="502">
        <v>3</v>
      </c>
      <c r="T152" s="504">
        <v>2.94217</v>
      </c>
      <c r="U152" s="203"/>
      <c r="V152" s="852"/>
      <c r="W152" s="388" t="s">
        <v>625</v>
      </c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/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  <c r="BF152" s="176"/>
      <c r="BG152" s="176"/>
      <c r="BH152" s="176"/>
      <c r="BI152" s="176"/>
      <c r="BJ152" s="176"/>
      <c r="BK152" s="176"/>
      <c r="BL152" s="176"/>
      <c r="BM152" s="176"/>
      <c r="BN152" s="176"/>
      <c r="BO152" s="176"/>
      <c r="BP152" s="176"/>
      <c r="BQ152" s="176"/>
      <c r="BR152" s="176"/>
      <c r="BS152" s="176"/>
      <c r="BT152" s="176"/>
      <c r="BU152" s="176"/>
    </row>
    <row r="153" spans="1:73" s="193" customFormat="1" ht="12.75" customHeight="1" x14ac:dyDescent="0.2">
      <c r="A153" s="213" t="s">
        <v>47</v>
      </c>
      <c r="B153" s="205">
        <v>45778</v>
      </c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9" t="s">
        <v>2</v>
      </c>
      <c r="N153" s="200"/>
      <c r="O153" s="199"/>
      <c r="P153" s="389" t="s">
        <v>628</v>
      </c>
      <c r="Q153" s="207">
        <f t="shared" si="9"/>
        <v>0.72020333333333342</v>
      </c>
      <c r="R153" s="390" t="s">
        <v>407</v>
      </c>
      <c r="S153" s="502">
        <v>3</v>
      </c>
      <c r="T153" s="504">
        <v>2.1606100000000001</v>
      </c>
      <c r="U153" s="203"/>
      <c r="V153" s="852"/>
      <c r="W153" s="388" t="s">
        <v>625</v>
      </c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76"/>
      <c r="BG153" s="176"/>
      <c r="BH153" s="176"/>
      <c r="BI153" s="176"/>
      <c r="BJ153" s="176"/>
      <c r="BK153" s="176"/>
      <c r="BL153" s="176"/>
      <c r="BM153" s="176"/>
      <c r="BN153" s="176"/>
      <c r="BO153" s="176"/>
      <c r="BP153" s="176"/>
      <c r="BQ153" s="176"/>
      <c r="BR153" s="176"/>
      <c r="BS153" s="176"/>
      <c r="BT153" s="176"/>
      <c r="BU153" s="176"/>
    </row>
    <row r="154" spans="1:73" s="193" customFormat="1" ht="12.75" customHeight="1" x14ac:dyDescent="0.2">
      <c r="A154" s="213" t="s">
        <v>48</v>
      </c>
      <c r="B154" s="205">
        <v>45778</v>
      </c>
      <c r="C154" s="198"/>
      <c r="D154" s="198"/>
      <c r="E154" s="198"/>
      <c r="F154" s="198"/>
      <c r="G154" s="198"/>
      <c r="H154" s="198"/>
      <c r="I154" s="198"/>
      <c r="J154" s="198"/>
      <c r="K154" s="198"/>
      <c r="L154" s="198"/>
      <c r="M154" s="199" t="s">
        <v>2</v>
      </c>
      <c r="N154" s="200"/>
      <c r="O154" s="199"/>
      <c r="P154" s="389" t="s">
        <v>629</v>
      </c>
      <c r="Q154" s="207">
        <f t="shared" si="9"/>
        <v>3.2736900000000002</v>
      </c>
      <c r="R154" s="390" t="s">
        <v>630</v>
      </c>
      <c r="S154" s="502">
        <v>1</v>
      </c>
      <c r="T154" s="504">
        <v>3.2736900000000002</v>
      </c>
      <c r="U154" s="203"/>
      <c r="V154" s="852"/>
      <c r="W154" s="388" t="s">
        <v>625</v>
      </c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76"/>
      <c r="BM154" s="176"/>
      <c r="BN154" s="176"/>
      <c r="BO154" s="176"/>
      <c r="BP154" s="176"/>
      <c r="BQ154" s="176"/>
      <c r="BR154" s="176"/>
      <c r="BS154" s="176"/>
      <c r="BT154" s="176"/>
      <c r="BU154" s="176"/>
    </row>
    <row r="155" spans="1:73" s="193" customFormat="1" ht="12.75" customHeight="1" x14ac:dyDescent="0.2">
      <c r="A155" s="213" t="s">
        <v>49</v>
      </c>
      <c r="B155" s="205">
        <v>45778</v>
      </c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9" t="s">
        <v>2</v>
      </c>
      <c r="N155" s="200"/>
      <c r="O155" s="199"/>
      <c r="P155" s="389" t="s">
        <v>631</v>
      </c>
      <c r="Q155" s="207">
        <f t="shared" si="9"/>
        <v>0.3660525</v>
      </c>
      <c r="R155" s="390" t="s">
        <v>394</v>
      </c>
      <c r="S155" s="502">
        <v>4</v>
      </c>
      <c r="T155" s="505">
        <v>1.46421</v>
      </c>
      <c r="U155" s="203"/>
      <c r="V155" s="852"/>
      <c r="W155" s="388" t="s">
        <v>625</v>
      </c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  <c r="BF155" s="176"/>
      <c r="BG155" s="176"/>
      <c r="BH155" s="176"/>
      <c r="BI155" s="176"/>
      <c r="BJ155" s="176"/>
      <c r="BK155" s="176"/>
      <c r="BL155" s="176"/>
      <c r="BM155" s="176"/>
      <c r="BN155" s="176"/>
      <c r="BO155" s="176"/>
      <c r="BP155" s="176"/>
      <c r="BQ155" s="176"/>
      <c r="BR155" s="176"/>
      <c r="BS155" s="176"/>
      <c r="BT155" s="176"/>
      <c r="BU155" s="176"/>
    </row>
    <row r="156" spans="1:73" s="193" customFormat="1" ht="12.75" customHeight="1" x14ac:dyDescent="0.2">
      <c r="A156" s="213" t="s">
        <v>50</v>
      </c>
      <c r="B156" s="205">
        <v>45778</v>
      </c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9" t="s">
        <v>2</v>
      </c>
      <c r="N156" s="200"/>
      <c r="O156" s="199"/>
      <c r="P156" s="389" t="s">
        <v>632</v>
      </c>
      <c r="Q156" s="207">
        <f t="shared" si="9"/>
        <v>0.97564583333333332</v>
      </c>
      <c r="R156" s="390" t="s">
        <v>394</v>
      </c>
      <c r="S156" s="503">
        <v>0.48</v>
      </c>
      <c r="T156" s="504">
        <v>0.46831</v>
      </c>
      <c r="U156" s="203"/>
      <c r="V156" s="852"/>
      <c r="W156" s="388" t="s">
        <v>625</v>
      </c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76"/>
      <c r="BM156" s="176"/>
      <c r="BN156" s="176"/>
      <c r="BO156" s="176"/>
      <c r="BP156" s="176"/>
      <c r="BQ156" s="176"/>
      <c r="BR156" s="176"/>
      <c r="BS156" s="176"/>
      <c r="BT156" s="176"/>
      <c r="BU156" s="176"/>
    </row>
    <row r="157" spans="1:73" s="193" customFormat="1" ht="12.75" customHeight="1" x14ac:dyDescent="0.2">
      <c r="A157" s="213" t="s">
        <v>51</v>
      </c>
      <c r="B157" s="205">
        <v>45778</v>
      </c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9" t="s">
        <v>2</v>
      </c>
      <c r="N157" s="200"/>
      <c r="O157" s="199"/>
      <c r="P157" s="389" t="s">
        <v>633</v>
      </c>
      <c r="Q157" s="207">
        <f t="shared" si="9"/>
        <v>3.6886666666666665E-2</v>
      </c>
      <c r="R157" s="390" t="s">
        <v>394</v>
      </c>
      <c r="S157" s="502">
        <v>12</v>
      </c>
      <c r="T157" s="504">
        <v>0.44263999999999998</v>
      </c>
      <c r="U157" s="203"/>
      <c r="V157" s="852"/>
      <c r="W157" s="388" t="s">
        <v>625</v>
      </c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  <c r="BF157" s="176"/>
      <c r="BG157" s="176"/>
      <c r="BH157" s="176"/>
      <c r="BI157" s="176"/>
      <c r="BJ157" s="176"/>
      <c r="BK157" s="176"/>
      <c r="BL157" s="176"/>
      <c r="BM157" s="176"/>
      <c r="BN157" s="176"/>
      <c r="BO157" s="176"/>
      <c r="BP157" s="176"/>
      <c r="BQ157" s="176"/>
      <c r="BR157" s="176"/>
      <c r="BS157" s="176"/>
      <c r="BT157" s="176"/>
      <c r="BU157" s="176"/>
    </row>
    <row r="158" spans="1:73" s="193" customFormat="1" ht="12.75" customHeight="1" x14ac:dyDescent="0.2">
      <c r="A158" s="213" t="s">
        <v>52</v>
      </c>
      <c r="B158" s="205">
        <v>45778</v>
      </c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9" t="s">
        <v>2</v>
      </c>
      <c r="N158" s="200"/>
      <c r="O158" s="199"/>
      <c r="P158" s="389" t="s">
        <v>634</v>
      </c>
      <c r="Q158" s="207">
        <f t="shared" si="9"/>
        <v>1.5378571428571427E-2</v>
      </c>
      <c r="R158" s="390" t="s">
        <v>394</v>
      </c>
      <c r="S158" s="502">
        <v>14</v>
      </c>
      <c r="T158" s="504">
        <v>0.21529999999999999</v>
      </c>
      <c r="U158" s="203"/>
      <c r="V158" s="852"/>
      <c r="W158" s="388" t="s">
        <v>625</v>
      </c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  <c r="BF158" s="176"/>
      <c r="BG158" s="176"/>
      <c r="BH158" s="176"/>
      <c r="BI158" s="176"/>
      <c r="BJ158" s="176"/>
      <c r="BK158" s="176"/>
      <c r="BL158" s="176"/>
      <c r="BM158" s="176"/>
      <c r="BN158" s="176"/>
      <c r="BO158" s="176"/>
      <c r="BP158" s="176"/>
      <c r="BQ158" s="176"/>
      <c r="BR158" s="176"/>
      <c r="BS158" s="176"/>
      <c r="BT158" s="176"/>
      <c r="BU158" s="176"/>
    </row>
    <row r="159" spans="1:73" s="193" customFormat="1" ht="12.75" customHeight="1" x14ac:dyDescent="0.2">
      <c r="A159" s="213" t="s">
        <v>53</v>
      </c>
      <c r="B159" s="205">
        <v>45778</v>
      </c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9" t="s">
        <v>2</v>
      </c>
      <c r="N159" s="200"/>
      <c r="O159" s="199"/>
      <c r="P159" s="389" t="s">
        <v>635</v>
      </c>
      <c r="Q159" s="207">
        <f t="shared" si="9"/>
        <v>1.8345E-2</v>
      </c>
      <c r="R159" s="390" t="s">
        <v>394</v>
      </c>
      <c r="S159" s="502">
        <v>4</v>
      </c>
      <c r="T159" s="504">
        <v>7.3380000000000001E-2</v>
      </c>
      <c r="U159" s="203"/>
      <c r="V159" s="852"/>
      <c r="W159" s="388" t="s">
        <v>625</v>
      </c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76"/>
      <c r="BG159" s="176"/>
      <c r="BH159" s="176"/>
      <c r="BI159" s="176"/>
      <c r="BJ159" s="176"/>
      <c r="BK159" s="176"/>
      <c r="BL159" s="176"/>
      <c r="BM159" s="176"/>
      <c r="BN159" s="176"/>
      <c r="BO159" s="176"/>
      <c r="BP159" s="176"/>
      <c r="BQ159" s="176"/>
      <c r="BR159" s="176"/>
      <c r="BS159" s="176"/>
      <c r="BT159" s="176"/>
      <c r="BU159" s="176"/>
    </row>
    <row r="160" spans="1:73" s="197" customFormat="1" ht="12.75" customHeight="1" x14ac:dyDescent="0.2">
      <c r="A160" s="213" t="s">
        <v>54</v>
      </c>
      <c r="B160" s="205">
        <v>45778</v>
      </c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9" t="s">
        <v>2</v>
      </c>
      <c r="N160" s="200"/>
      <c r="O160" s="200"/>
      <c r="P160" s="389" t="s">
        <v>636</v>
      </c>
      <c r="Q160" s="207">
        <f t="shared" si="9"/>
        <v>3.0527499999999999E-2</v>
      </c>
      <c r="R160" s="390" t="s">
        <v>394</v>
      </c>
      <c r="S160" s="502">
        <v>8</v>
      </c>
      <c r="T160" s="506">
        <v>0.24421999999999999</v>
      </c>
      <c r="U160" s="200"/>
      <c r="V160" s="850"/>
      <c r="W160" s="388" t="s">
        <v>625</v>
      </c>
    </row>
    <row r="161" spans="1:24" s="197" customFormat="1" ht="12.75" customHeight="1" x14ac:dyDescent="0.2">
      <c r="A161" s="213" t="s">
        <v>55</v>
      </c>
      <c r="B161" s="205">
        <v>45778</v>
      </c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9" t="s">
        <v>2</v>
      </c>
      <c r="N161" s="200"/>
      <c r="O161" s="200"/>
      <c r="P161" s="389" t="s">
        <v>637</v>
      </c>
      <c r="Q161" s="207">
        <f t="shared" si="9"/>
        <v>4.9486785714285712E-2</v>
      </c>
      <c r="R161" s="390" t="s">
        <v>394</v>
      </c>
      <c r="S161" s="502">
        <v>28</v>
      </c>
      <c r="T161" s="506">
        <v>1.3856299999999999</v>
      </c>
      <c r="U161" s="200"/>
      <c r="V161" s="850"/>
      <c r="W161" s="388" t="s">
        <v>625</v>
      </c>
    </row>
    <row r="162" spans="1:24" s="197" customFormat="1" ht="12.75" customHeight="1" x14ac:dyDescent="0.2">
      <c r="A162" s="213" t="s">
        <v>56</v>
      </c>
      <c r="B162" s="205">
        <v>45778</v>
      </c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9" t="s">
        <v>2</v>
      </c>
      <c r="N162" s="200"/>
      <c r="O162" s="200"/>
      <c r="P162" s="389" t="s">
        <v>607</v>
      </c>
      <c r="Q162" s="207">
        <f t="shared" si="9"/>
        <v>0.66847000000000001</v>
      </c>
      <c r="R162" s="390" t="s">
        <v>608</v>
      </c>
      <c r="S162" s="502">
        <v>4</v>
      </c>
      <c r="T162" s="506">
        <v>2.67388</v>
      </c>
      <c r="U162" s="200"/>
      <c r="V162" s="850"/>
      <c r="W162" s="388" t="s">
        <v>625</v>
      </c>
    </row>
    <row r="163" spans="1:24" s="197" customFormat="1" ht="12.75" customHeight="1" x14ac:dyDescent="0.2">
      <c r="A163" s="213" t="s">
        <v>57</v>
      </c>
      <c r="B163" s="205">
        <v>45778</v>
      </c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9" t="s">
        <v>2</v>
      </c>
      <c r="N163" s="200"/>
      <c r="O163" s="200"/>
      <c r="P163" s="389" t="s">
        <v>568</v>
      </c>
      <c r="Q163" s="207">
        <f t="shared" si="9"/>
        <v>2.3182500000000002E-2</v>
      </c>
      <c r="R163" s="390" t="s">
        <v>394</v>
      </c>
      <c r="S163" s="502">
        <v>4</v>
      </c>
      <c r="T163" s="506">
        <v>9.2730000000000007E-2</v>
      </c>
      <c r="U163" s="200"/>
      <c r="V163" s="850"/>
      <c r="W163" s="388" t="s">
        <v>625</v>
      </c>
    </row>
    <row r="164" spans="1:24" s="197" customFormat="1" ht="12.75" customHeight="1" x14ac:dyDescent="0.2">
      <c r="A164" s="213" t="s">
        <v>58</v>
      </c>
      <c r="B164" s="205">
        <v>45778</v>
      </c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9" t="s">
        <v>2</v>
      </c>
      <c r="N164" s="200"/>
      <c r="O164" s="200"/>
      <c r="P164" s="389" t="s">
        <v>638</v>
      </c>
      <c r="Q164" s="207">
        <f t="shared" si="9"/>
        <v>0.39935749999999998</v>
      </c>
      <c r="R164" s="390" t="s">
        <v>394</v>
      </c>
      <c r="S164" s="502">
        <v>4</v>
      </c>
      <c r="T164" s="506">
        <v>1.5974299999999999</v>
      </c>
      <c r="U164" s="200"/>
      <c r="V164" s="850"/>
      <c r="W164" s="388" t="s">
        <v>625</v>
      </c>
    </row>
    <row r="165" spans="1:24" s="197" customFormat="1" ht="12.75" customHeight="1" x14ac:dyDescent="0.2">
      <c r="A165" s="213" t="s">
        <v>59</v>
      </c>
      <c r="B165" s="205">
        <v>45778</v>
      </c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9" t="s">
        <v>2</v>
      </c>
      <c r="N165" s="200"/>
      <c r="O165" s="200"/>
      <c r="P165" s="389" t="s">
        <v>600</v>
      </c>
      <c r="Q165" s="207">
        <f t="shared" si="9"/>
        <v>4.5854166666666661E-4</v>
      </c>
      <c r="R165" s="390" t="s">
        <v>394</v>
      </c>
      <c r="S165" s="502">
        <v>48</v>
      </c>
      <c r="T165" s="506">
        <v>2.2009999999999998E-2</v>
      </c>
      <c r="U165" s="200"/>
      <c r="V165" s="850"/>
      <c r="W165" s="388" t="s">
        <v>625</v>
      </c>
    </row>
    <row r="166" spans="1:24" s="197" customFormat="1" ht="17.25" customHeight="1" x14ac:dyDescent="0.2">
      <c r="A166" s="213" t="s">
        <v>60</v>
      </c>
      <c r="B166" s="205">
        <v>45778</v>
      </c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9" t="s">
        <v>2</v>
      </c>
      <c r="N166" s="200"/>
      <c r="O166" s="200"/>
      <c r="P166" s="389" t="s">
        <v>575</v>
      </c>
      <c r="Q166" s="207">
        <f t="shared" si="9"/>
        <v>4.1958333333333339E-4</v>
      </c>
      <c r="R166" s="390" t="s">
        <v>394</v>
      </c>
      <c r="S166" s="502">
        <v>24</v>
      </c>
      <c r="T166" s="506">
        <v>1.0070000000000001E-2</v>
      </c>
      <c r="U166" s="200"/>
      <c r="V166" s="850"/>
      <c r="W166" s="388" t="s">
        <v>625</v>
      </c>
    </row>
    <row r="167" spans="1:24" s="197" customFormat="1" ht="10.5" customHeight="1" x14ac:dyDescent="0.2">
      <c r="A167" s="213" t="s">
        <v>61</v>
      </c>
      <c r="B167" s="205">
        <v>45778</v>
      </c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9" t="s">
        <v>2</v>
      </c>
      <c r="N167" s="200"/>
      <c r="O167" s="200"/>
      <c r="P167" s="389" t="s">
        <v>574</v>
      </c>
      <c r="Q167" s="207">
        <f t="shared" si="9"/>
        <v>5.1208333333333336E-4</v>
      </c>
      <c r="R167" s="390" t="s">
        <v>394</v>
      </c>
      <c r="S167" s="502">
        <v>48</v>
      </c>
      <c r="T167" s="506">
        <v>2.4580000000000001E-2</v>
      </c>
      <c r="U167" s="200"/>
      <c r="V167" s="850"/>
      <c r="W167" s="388" t="s">
        <v>625</v>
      </c>
    </row>
    <row r="168" spans="1:24" s="197" customFormat="1" ht="17.25" customHeight="1" x14ac:dyDescent="0.2">
      <c r="A168" s="213" t="s">
        <v>62</v>
      </c>
      <c r="B168" s="205">
        <v>45778</v>
      </c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9" t="s">
        <v>2</v>
      </c>
      <c r="N168" s="200"/>
      <c r="O168" s="200"/>
      <c r="P168" s="389" t="s">
        <v>601</v>
      </c>
      <c r="Q168" s="207">
        <f t="shared" si="9"/>
        <v>3.1666666666666665E-4</v>
      </c>
      <c r="R168" s="390" t="s">
        <v>394</v>
      </c>
      <c r="S168" s="502">
        <v>24</v>
      </c>
      <c r="T168" s="506">
        <v>7.6E-3</v>
      </c>
      <c r="U168" s="200"/>
      <c r="V168" s="850"/>
      <c r="W168" s="388" t="s">
        <v>625</v>
      </c>
    </row>
    <row r="169" spans="1:24" s="197" customFormat="1" ht="12.75" customHeight="1" x14ac:dyDescent="0.2">
      <c r="A169" s="213" t="s">
        <v>63</v>
      </c>
      <c r="B169" s="205">
        <v>45778</v>
      </c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9" t="s">
        <v>2</v>
      </c>
      <c r="N169" s="200"/>
      <c r="O169" s="200"/>
      <c r="P169" s="389" t="s">
        <v>639</v>
      </c>
      <c r="Q169" s="207">
        <f t="shared" si="9"/>
        <v>0.60959199999999991</v>
      </c>
      <c r="R169" s="390" t="s">
        <v>407</v>
      </c>
      <c r="S169" s="502">
        <v>5</v>
      </c>
      <c r="T169" s="506">
        <v>3.0479599999999998</v>
      </c>
      <c r="U169" s="200"/>
      <c r="V169" s="850"/>
      <c r="W169" s="388" t="s">
        <v>625</v>
      </c>
    </row>
    <row r="170" spans="1:24" s="197" customFormat="1" ht="12.75" customHeight="1" x14ac:dyDescent="0.2">
      <c r="A170" s="213" t="s">
        <v>406</v>
      </c>
      <c r="B170" s="205">
        <v>45778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9" t="s">
        <v>2</v>
      </c>
      <c r="N170" s="200"/>
      <c r="O170" s="200"/>
      <c r="P170" s="389" t="s">
        <v>640</v>
      </c>
      <c r="Q170" s="207">
        <f t="shared" si="9"/>
        <v>0.56566749999999999</v>
      </c>
      <c r="R170" s="390" t="s">
        <v>407</v>
      </c>
      <c r="S170" s="502">
        <v>4</v>
      </c>
      <c r="T170" s="506">
        <v>2.26267</v>
      </c>
      <c r="U170" s="200"/>
      <c r="V170" s="850"/>
      <c r="W170" s="388" t="s">
        <v>625</v>
      </c>
    </row>
    <row r="171" spans="1:24" s="197" customFormat="1" ht="12.75" customHeight="1" x14ac:dyDescent="0.2">
      <c r="A171" s="213" t="s">
        <v>494</v>
      </c>
      <c r="B171" s="205">
        <v>45778</v>
      </c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9" t="s">
        <v>2</v>
      </c>
      <c r="N171" s="200"/>
      <c r="O171" s="200"/>
      <c r="P171" s="389" t="s">
        <v>642</v>
      </c>
      <c r="Q171" s="501">
        <f t="shared" si="9"/>
        <v>0.40289999999999998</v>
      </c>
      <c r="R171" s="501" t="s">
        <v>394</v>
      </c>
      <c r="S171" s="501">
        <v>1</v>
      </c>
      <c r="T171" s="508">
        <v>0.40289999999999998</v>
      </c>
      <c r="U171" s="200"/>
      <c r="V171" s="850"/>
      <c r="W171" s="388" t="s">
        <v>643</v>
      </c>
    </row>
    <row r="172" spans="1:24" s="197" customFormat="1" ht="22.5" x14ac:dyDescent="0.2">
      <c r="A172" s="213" t="s">
        <v>507</v>
      </c>
      <c r="B172" s="205">
        <v>45778</v>
      </c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9" t="s">
        <v>2</v>
      </c>
      <c r="N172" s="200"/>
      <c r="O172" s="200"/>
      <c r="P172" s="389" t="s">
        <v>645</v>
      </c>
      <c r="Q172" s="501">
        <f t="shared" si="9"/>
        <v>1.8</v>
      </c>
      <c r="R172" s="501" t="s">
        <v>647</v>
      </c>
      <c r="S172" s="501">
        <v>2</v>
      </c>
      <c r="T172" s="509">
        <v>3.6</v>
      </c>
      <c r="U172" s="200"/>
      <c r="V172" s="850"/>
      <c r="W172" s="388" t="s">
        <v>644</v>
      </c>
      <c r="X172" s="233"/>
    </row>
    <row r="173" spans="1:24" s="197" customFormat="1" ht="22.5" x14ac:dyDescent="0.2">
      <c r="A173" s="213" t="s">
        <v>508</v>
      </c>
      <c r="B173" s="205">
        <v>45778</v>
      </c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9" t="s">
        <v>2</v>
      </c>
      <c r="N173" s="200"/>
      <c r="O173" s="200"/>
      <c r="P173" s="389" t="s">
        <v>646</v>
      </c>
      <c r="Q173" s="501">
        <f t="shared" si="9"/>
        <v>1.8</v>
      </c>
      <c r="R173" s="390" t="s">
        <v>647</v>
      </c>
      <c r="S173" s="420">
        <v>2</v>
      </c>
      <c r="T173" s="506">
        <v>3.6</v>
      </c>
      <c r="U173" s="200"/>
      <c r="V173" s="850"/>
      <c r="W173" s="388" t="s">
        <v>644</v>
      </c>
      <c r="X173" s="233"/>
    </row>
    <row r="174" spans="1:24" s="197" customFormat="1" ht="17.25" customHeight="1" x14ac:dyDescent="0.2">
      <c r="A174" s="213" t="s">
        <v>509</v>
      </c>
      <c r="B174" s="205">
        <v>45778</v>
      </c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9" t="s">
        <v>2</v>
      </c>
      <c r="N174" s="200"/>
      <c r="O174" s="200"/>
      <c r="P174" s="391" t="s">
        <v>649</v>
      </c>
      <c r="Q174" s="507">
        <f t="shared" si="9"/>
        <v>2.0833336363636366</v>
      </c>
      <c r="R174" s="390" t="s">
        <v>426</v>
      </c>
      <c r="S174" s="420">
        <v>22</v>
      </c>
      <c r="T174" s="506">
        <v>45.83334</v>
      </c>
      <c r="U174" s="200"/>
      <c r="V174" s="850"/>
      <c r="W174" s="388" t="s">
        <v>648</v>
      </c>
      <c r="X174" s="233"/>
    </row>
    <row r="176" spans="1:24" ht="11.25" customHeight="1" x14ac:dyDescent="0.2">
      <c r="V176" s="293" t="s">
        <v>139</v>
      </c>
      <c r="W176" s="176"/>
      <c r="X176" s="392"/>
    </row>
    <row r="177" spans="1:73" ht="9.75" customHeight="1" x14ac:dyDescent="0.2">
      <c r="U177" s="179"/>
      <c r="V177" s="293" t="s">
        <v>425</v>
      </c>
      <c r="W177" s="176"/>
      <c r="X177" s="392"/>
    </row>
    <row r="178" spans="1:73" ht="11.25" customHeight="1" x14ac:dyDescent="0.2">
      <c r="W178" s="176"/>
      <c r="X178" s="392"/>
    </row>
    <row r="179" spans="1:73" s="251" customFormat="1" ht="30" customHeight="1" x14ac:dyDescent="0.25">
      <c r="A179" s="821" t="s">
        <v>421</v>
      </c>
      <c r="B179" s="822"/>
      <c r="C179" s="822"/>
      <c r="D179" s="822"/>
      <c r="E179" s="822"/>
      <c r="F179" s="822"/>
      <c r="G179" s="822"/>
      <c r="H179" s="822"/>
      <c r="I179" s="822"/>
      <c r="J179" s="822"/>
      <c r="K179" s="822"/>
      <c r="L179" s="822"/>
      <c r="M179" s="822"/>
      <c r="N179" s="822"/>
      <c r="O179" s="822"/>
      <c r="P179" s="822"/>
      <c r="Q179" s="822"/>
      <c r="R179" s="822"/>
      <c r="S179" s="822"/>
      <c r="T179" s="822"/>
      <c r="U179" s="822"/>
      <c r="V179" s="822"/>
      <c r="W179" s="381"/>
      <c r="X179" s="392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  <c r="BA179" s="181"/>
      <c r="BB179" s="181"/>
      <c r="BC179" s="181"/>
      <c r="BD179" s="181"/>
      <c r="BE179" s="181"/>
      <c r="BF179" s="181"/>
      <c r="BG179" s="181"/>
      <c r="BH179" s="181"/>
      <c r="BI179" s="181"/>
      <c r="BJ179" s="181"/>
      <c r="BK179" s="181"/>
      <c r="BL179" s="181"/>
      <c r="BM179" s="181"/>
      <c r="BN179" s="181"/>
      <c r="BO179" s="181"/>
      <c r="BP179" s="181"/>
      <c r="BQ179" s="181"/>
      <c r="BR179" s="181"/>
      <c r="BS179" s="181"/>
      <c r="BT179" s="181"/>
      <c r="BU179" s="181"/>
    </row>
    <row r="180" spans="1:73" s="181" customFormat="1" ht="15.75" customHeight="1" x14ac:dyDescent="0.25">
      <c r="M180" s="182" t="s">
        <v>424</v>
      </c>
      <c r="N180" s="823" t="s">
        <v>13</v>
      </c>
      <c r="O180" s="823"/>
      <c r="P180" s="823"/>
      <c r="Q180" s="823"/>
      <c r="R180" s="823"/>
      <c r="S180" s="823"/>
      <c r="T180" s="823"/>
      <c r="V180" s="182"/>
      <c r="X180" s="392"/>
    </row>
    <row r="181" spans="1:73" s="229" customFormat="1" ht="11.25" customHeight="1" x14ac:dyDescent="0.2">
      <c r="N181" s="794" t="s">
        <v>11</v>
      </c>
      <c r="O181" s="794"/>
      <c r="P181" s="794"/>
      <c r="Q181" s="794"/>
      <c r="R181" s="794"/>
      <c r="S181" s="794"/>
      <c r="T181" s="794"/>
      <c r="V181" s="844"/>
      <c r="X181" s="392"/>
    </row>
    <row r="182" spans="1:73" s="185" customFormat="1" ht="20.25" customHeight="1" x14ac:dyDescent="0.2">
      <c r="A182" s="817" t="s">
        <v>558</v>
      </c>
      <c r="B182" s="817"/>
      <c r="C182" s="817"/>
      <c r="D182" s="817"/>
      <c r="E182" s="817"/>
      <c r="F182" s="817"/>
      <c r="G182" s="817"/>
      <c r="H182" s="817"/>
      <c r="I182" s="817"/>
      <c r="J182" s="817"/>
      <c r="K182" s="817"/>
      <c r="L182" s="817"/>
      <c r="M182" s="817"/>
      <c r="N182" s="817"/>
      <c r="O182" s="817"/>
      <c r="P182" s="817"/>
      <c r="Q182" s="817"/>
      <c r="R182" s="817"/>
      <c r="S182" s="817"/>
      <c r="T182" s="817"/>
      <c r="U182" s="817"/>
      <c r="V182" s="817"/>
      <c r="X182" s="392"/>
    </row>
    <row r="183" spans="1:73" s="186" customFormat="1" ht="12.75" customHeight="1" x14ac:dyDescent="0.2">
      <c r="A183" s="818" t="s">
        <v>1</v>
      </c>
      <c r="B183" s="819" t="s">
        <v>17</v>
      </c>
      <c r="C183" s="814" t="s">
        <v>18</v>
      </c>
      <c r="D183" s="814"/>
      <c r="E183" s="814"/>
      <c r="F183" s="814"/>
      <c r="G183" s="814"/>
      <c r="H183" s="814"/>
      <c r="I183" s="814"/>
      <c r="J183" s="814"/>
      <c r="K183" s="814"/>
      <c r="L183" s="814"/>
      <c r="M183" s="814"/>
      <c r="N183" s="814"/>
      <c r="O183" s="814"/>
      <c r="P183" s="820" t="s">
        <v>19</v>
      </c>
      <c r="Q183" s="820" t="s">
        <v>422</v>
      </c>
      <c r="R183" s="820" t="s">
        <v>21</v>
      </c>
      <c r="S183" s="820" t="s">
        <v>22</v>
      </c>
      <c r="T183" s="820" t="s">
        <v>423</v>
      </c>
      <c r="U183" s="820" t="s">
        <v>24</v>
      </c>
      <c r="V183" s="853" t="s">
        <v>25</v>
      </c>
      <c r="X183" s="392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  <c r="AI183" s="176"/>
      <c r="AJ183" s="176"/>
      <c r="AK183" s="176"/>
      <c r="AL183" s="176"/>
      <c r="AM183" s="176"/>
      <c r="AN183" s="176"/>
      <c r="AO183" s="176"/>
      <c r="AP183" s="176"/>
      <c r="AQ183" s="176"/>
      <c r="AR183" s="176"/>
      <c r="AS183" s="176"/>
      <c r="AT183" s="176"/>
      <c r="AU183" s="176"/>
      <c r="AV183" s="176"/>
      <c r="AW183" s="176"/>
      <c r="AX183" s="176"/>
      <c r="AY183" s="176"/>
      <c r="AZ183" s="176"/>
      <c r="BA183" s="176"/>
      <c r="BB183" s="176"/>
      <c r="BC183" s="176"/>
      <c r="BD183" s="176"/>
      <c r="BE183" s="176"/>
      <c r="BF183" s="176"/>
      <c r="BG183" s="176"/>
      <c r="BH183" s="176"/>
      <c r="BI183" s="176"/>
      <c r="BJ183" s="176"/>
      <c r="BK183" s="176"/>
      <c r="BL183" s="176"/>
      <c r="BM183" s="176"/>
      <c r="BN183" s="176"/>
      <c r="BO183" s="176"/>
      <c r="BP183" s="176"/>
      <c r="BQ183" s="176"/>
      <c r="BR183" s="176"/>
      <c r="BS183" s="176"/>
      <c r="BT183" s="176"/>
      <c r="BU183" s="176"/>
    </row>
    <row r="184" spans="1:73" ht="12.75" customHeight="1" x14ac:dyDescent="0.2">
      <c r="A184" s="818"/>
      <c r="B184" s="819"/>
      <c r="C184" s="814" t="s">
        <v>26</v>
      </c>
      <c r="D184" s="814"/>
      <c r="E184" s="814"/>
      <c r="F184" s="814"/>
      <c r="G184" s="814"/>
      <c r="H184" s="814"/>
      <c r="I184" s="814"/>
      <c r="J184" s="814"/>
      <c r="K184" s="814"/>
      <c r="L184" s="814"/>
      <c r="M184" s="814"/>
      <c r="N184" s="815" t="s">
        <v>27</v>
      </c>
      <c r="O184" s="815"/>
      <c r="P184" s="820"/>
      <c r="Q184" s="820"/>
      <c r="R184" s="820"/>
      <c r="S184" s="820"/>
      <c r="T184" s="820"/>
      <c r="U184" s="820"/>
      <c r="V184" s="853"/>
      <c r="W184" s="176"/>
      <c r="X184" s="392"/>
    </row>
    <row r="185" spans="1:73" ht="12.75" customHeight="1" x14ac:dyDescent="0.2">
      <c r="A185" s="818"/>
      <c r="B185" s="819"/>
      <c r="C185" s="814" t="s">
        <v>28</v>
      </c>
      <c r="D185" s="814"/>
      <c r="E185" s="814"/>
      <c r="F185" s="814"/>
      <c r="G185" s="814"/>
      <c r="H185" s="814"/>
      <c r="I185" s="814"/>
      <c r="J185" s="814"/>
      <c r="K185" s="814"/>
      <c r="L185" s="814"/>
      <c r="M185" s="815" t="s">
        <v>29</v>
      </c>
      <c r="N185" s="815"/>
      <c r="O185" s="815"/>
      <c r="P185" s="820"/>
      <c r="Q185" s="820"/>
      <c r="R185" s="820"/>
      <c r="S185" s="820"/>
      <c r="T185" s="820"/>
      <c r="U185" s="820"/>
      <c r="V185" s="853"/>
    </row>
    <row r="186" spans="1:73" ht="25.5" customHeight="1" x14ac:dyDescent="0.2">
      <c r="A186" s="818"/>
      <c r="B186" s="819"/>
      <c r="C186" s="814" t="s">
        <v>30</v>
      </c>
      <c r="D186" s="814"/>
      <c r="E186" s="814"/>
      <c r="F186" s="814" t="s">
        <v>31</v>
      </c>
      <c r="G186" s="814"/>
      <c r="H186" s="814"/>
      <c r="I186" s="815" t="s">
        <v>32</v>
      </c>
      <c r="J186" s="815"/>
      <c r="K186" s="815" t="s">
        <v>33</v>
      </c>
      <c r="L186" s="815"/>
      <c r="M186" s="815"/>
      <c r="N186" s="820" t="s">
        <v>34</v>
      </c>
      <c r="O186" s="820" t="s">
        <v>35</v>
      </c>
      <c r="P186" s="820"/>
      <c r="Q186" s="820"/>
      <c r="R186" s="820"/>
      <c r="S186" s="820"/>
      <c r="T186" s="820"/>
      <c r="U186" s="820"/>
      <c r="V186" s="837"/>
    </row>
    <row r="187" spans="1:73" s="189" customFormat="1" ht="101.25" customHeight="1" x14ac:dyDescent="0.2">
      <c r="A187" s="818"/>
      <c r="B187" s="819"/>
      <c r="C187" s="187" t="s">
        <v>36</v>
      </c>
      <c r="D187" s="488" t="s">
        <v>37</v>
      </c>
      <c r="E187" s="187" t="s">
        <v>38</v>
      </c>
      <c r="F187" s="187" t="s">
        <v>39</v>
      </c>
      <c r="G187" s="488" t="s">
        <v>40</v>
      </c>
      <c r="H187" s="187" t="s">
        <v>41</v>
      </c>
      <c r="I187" s="488" t="s">
        <v>42</v>
      </c>
      <c r="J187" s="488" t="s">
        <v>43</v>
      </c>
      <c r="K187" s="488" t="s">
        <v>44</v>
      </c>
      <c r="L187" s="488" t="s">
        <v>45</v>
      </c>
      <c r="M187" s="815"/>
      <c r="N187" s="820"/>
      <c r="O187" s="820"/>
      <c r="P187" s="820"/>
      <c r="Q187" s="820"/>
      <c r="R187" s="820"/>
      <c r="S187" s="820"/>
      <c r="T187" s="820"/>
      <c r="U187" s="820"/>
      <c r="V187" s="837"/>
      <c r="W187" s="178"/>
      <c r="X187" s="178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6"/>
      <c r="AT187" s="176"/>
      <c r="AU187" s="176"/>
      <c r="AV187" s="176"/>
      <c r="AW187" s="176"/>
      <c r="AX187" s="176"/>
      <c r="AY187" s="176"/>
      <c r="AZ187" s="176"/>
      <c r="BA187" s="176"/>
      <c r="BB187" s="176"/>
      <c r="BC187" s="176"/>
      <c r="BD187" s="176"/>
      <c r="BE187" s="176"/>
      <c r="BF187" s="176"/>
      <c r="BG187" s="176"/>
      <c r="BH187" s="176"/>
      <c r="BI187" s="176"/>
      <c r="BJ187" s="176"/>
      <c r="BK187" s="176"/>
      <c r="BL187" s="176"/>
      <c r="BM187" s="176"/>
      <c r="BN187" s="176"/>
      <c r="BO187" s="176"/>
      <c r="BP187" s="176"/>
      <c r="BQ187" s="176"/>
      <c r="BR187" s="176"/>
      <c r="BS187" s="176"/>
      <c r="BT187" s="176"/>
      <c r="BU187" s="176"/>
    </row>
    <row r="188" spans="1:73" s="193" customFormat="1" x14ac:dyDescent="0.2">
      <c r="A188" s="221" t="s">
        <v>2</v>
      </c>
      <c r="B188" s="221" t="s">
        <v>3</v>
      </c>
      <c r="C188" s="221" t="s">
        <v>4</v>
      </c>
      <c r="D188" s="221" t="s">
        <v>5</v>
      </c>
      <c r="E188" s="221" t="s">
        <v>46</v>
      </c>
      <c r="F188" s="221" t="s">
        <v>47</v>
      </c>
      <c r="G188" s="221" t="s">
        <v>48</v>
      </c>
      <c r="H188" s="221" t="s">
        <v>49</v>
      </c>
      <c r="I188" s="221" t="s">
        <v>50</v>
      </c>
      <c r="J188" s="221" t="s">
        <v>51</v>
      </c>
      <c r="K188" s="221" t="s">
        <v>52</v>
      </c>
      <c r="L188" s="221" t="s">
        <v>53</v>
      </c>
      <c r="M188" s="221" t="s">
        <v>54</v>
      </c>
      <c r="N188" s="221" t="s">
        <v>55</v>
      </c>
      <c r="O188" s="221" t="s">
        <v>56</v>
      </c>
      <c r="P188" s="357" t="s">
        <v>57</v>
      </c>
      <c r="Q188" s="190" t="s">
        <v>58</v>
      </c>
      <c r="R188" s="190" t="s">
        <v>59</v>
      </c>
      <c r="S188" s="190" t="s">
        <v>60</v>
      </c>
      <c r="T188" s="191" t="s">
        <v>61</v>
      </c>
      <c r="U188" s="190" t="s">
        <v>62</v>
      </c>
      <c r="V188" s="841" t="s">
        <v>63</v>
      </c>
      <c r="W188" s="178"/>
      <c r="X188" s="178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6"/>
      <c r="AT188" s="176"/>
      <c r="AU188" s="176"/>
      <c r="AV188" s="176"/>
      <c r="AW188" s="176"/>
      <c r="AX188" s="176"/>
      <c r="AY188" s="176"/>
      <c r="AZ188" s="176"/>
      <c r="BA188" s="176"/>
      <c r="BB188" s="176"/>
      <c r="BC188" s="176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/>
      <c r="BP188" s="176"/>
      <c r="BQ188" s="176"/>
      <c r="BR188" s="176"/>
      <c r="BS188" s="176"/>
      <c r="BT188" s="176"/>
      <c r="BU188" s="176"/>
    </row>
    <row r="189" spans="1:73" s="193" customFormat="1" ht="21.75" customHeight="1" x14ac:dyDescent="0.2">
      <c r="A189" s="213" t="s">
        <v>2</v>
      </c>
      <c r="B189" s="205">
        <v>45809</v>
      </c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9" t="s">
        <v>2</v>
      </c>
      <c r="N189" s="200"/>
      <c r="O189" s="200"/>
      <c r="P189" s="206" t="s">
        <v>392</v>
      </c>
      <c r="Q189" s="207">
        <f>T189/S189</f>
        <v>0.24456</v>
      </c>
      <c r="R189" s="198" t="s">
        <v>394</v>
      </c>
      <c r="S189" s="362">
        <v>1</v>
      </c>
      <c r="T189" s="506">
        <v>0.24456</v>
      </c>
      <c r="U189" s="200"/>
      <c r="V189" s="839"/>
      <c r="W189" s="178"/>
      <c r="X189" s="178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BM189" s="176"/>
      <c r="BN189" s="176"/>
      <c r="BO189" s="176"/>
      <c r="BP189" s="176"/>
      <c r="BQ189" s="176"/>
      <c r="BR189" s="176"/>
      <c r="BS189" s="176"/>
      <c r="BT189" s="176"/>
      <c r="BU189" s="176"/>
    </row>
    <row r="190" spans="1:73" s="197" customFormat="1" ht="21.75" customHeight="1" x14ac:dyDescent="0.2">
      <c r="A190" s="213" t="s">
        <v>3</v>
      </c>
      <c r="B190" s="205">
        <v>45809</v>
      </c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200">
        <v>1</v>
      </c>
      <c r="N190" s="200"/>
      <c r="O190" s="200"/>
      <c r="P190" s="201" t="s">
        <v>650</v>
      </c>
      <c r="Q190" s="207">
        <f t="shared" ref="Q190:Q199" si="10">T190/S190</f>
        <v>0.31922499999999998</v>
      </c>
      <c r="R190" s="198" t="s">
        <v>394</v>
      </c>
      <c r="S190" s="204">
        <v>4</v>
      </c>
      <c r="T190" s="511">
        <v>1.2768999999999999</v>
      </c>
      <c r="U190" s="203"/>
      <c r="V190" s="847"/>
      <c r="W190" s="496"/>
      <c r="X190" s="196"/>
    </row>
    <row r="191" spans="1:73" s="197" customFormat="1" ht="21.75" customHeight="1" x14ac:dyDescent="0.2">
      <c r="A191" s="213" t="s">
        <v>4</v>
      </c>
      <c r="B191" s="205">
        <v>45809</v>
      </c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200">
        <v>1</v>
      </c>
      <c r="N191" s="200"/>
      <c r="O191" s="200"/>
      <c r="P191" s="510" t="s">
        <v>615</v>
      </c>
      <c r="Q191" s="207">
        <f t="shared" si="10"/>
        <v>0.74243692307692311</v>
      </c>
      <c r="R191" s="198" t="s">
        <v>608</v>
      </c>
      <c r="S191" s="204">
        <v>6.5</v>
      </c>
      <c r="T191" s="511">
        <v>4.8258400000000004</v>
      </c>
      <c r="U191" s="225"/>
      <c r="V191" s="847"/>
      <c r="W191" s="388" t="s">
        <v>654</v>
      </c>
      <c r="X191" s="196"/>
    </row>
    <row r="192" spans="1:73" s="197" customFormat="1" ht="21.75" customHeight="1" x14ac:dyDescent="0.2">
      <c r="A192" s="213" t="s">
        <v>5</v>
      </c>
      <c r="B192" s="205">
        <v>45809</v>
      </c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200">
        <v>1</v>
      </c>
      <c r="N192" s="200"/>
      <c r="O192" s="200"/>
      <c r="P192" s="510" t="s">
        <v>651</v>
      </c>
      <c r="Q192" s="207">
        <f t="shared" si="10"/>
        <v>5.7617647058823523E-2</v>
      </c>
      <c r="R192" s="198" t="s">
        <v>506</v>
      </c>
      <c r="S192" s="204">
        <v>0.34</v>
      </c>
      <c r="T192" s="511">
        <v>1.959E-2</v>
      </c>
      <c r="U192" s="225"/>
      <c r="V192" s="847"/>
      <c r="W192" s="388" t="s">
        <v>654</v>
      </c>
      <c r="X192" s="196"/>
    </row>
    <row r="193" spans="1:73" s="197" customFormat="1" ht="21.75" customHeight="1" x14ac:dyDescent="0.2">
      <c r="A193" s="213" t="s">
        <v>46</v>
      </c>
      <c r="B193" s="205">
        <v>45809</v>
      </c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200">
        <v>1</v>
      </c>
      <c r="N193" s="200"/>
      <c r="O193" s="200"/>
      <c r="P193" s="510" t="s">
        <v>640</v>
      </c>
      <c r="Q193" s="207">
        <f t="shared" si="10"/>
        <v>0.56566956521739131</v>
      </c>
      <c r="R193" s="198" t="s">
        <v>407</v>
      </c>
      <c r="S193" s="204">
        <v>2.2999999999999998</v>
      </c>
      <c r="T193" s="511">
        <v>1.30104</v>
      </c>
      <c r="U193" s="225"/>
      <c r="V193" s="847"/>
      <c r="W193" s="388" t="s">
        <v>654</v>
      </c>
      <c r="X193" s="196"/>
    </row>
    <row r="194" spans="1:73" s="197" customFormat="1" ht="21.75" customHeight="1" x14ac:dyDescent="0.2">
      <c r="A194" s="213" t="s">
        <v>47</v>
      </c>
      <c r="B194" s="205">
        <v>45809</v>
      </c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200">
        <v>1</v>
      </c>
      <c r="N194" s="200"/>
      <c r="O194" s="200"/>
      <c r="P194" s="510" t="s">
        <v>652</v>
      </c>
      <c r="Q194" s="207">
        <f t="shared" si="10"/>
        <v>0.22425999999999999</v>
      </c>
      <c r="R194" s="198" t="s">
        <v>394</v>
      </c>
      <c r="S194" s="204">
        <v>4</v>
      </c>
      <c r="T194" s="511">
        <v>0.89703999999999995</v>
      </c>
      <c r="U194" s="225"/>
      <c r="V194" s="847"/>
      <c r="W194" s="388" t="s">
        <v>654</v>
      </c>
      <c r="X194" s="196"/>
    </row>
    <row r="195" spans="1:73" s="197" customFormat="1" ht="21.75" customHeight="1" x14ac:dyDescent="0.2">
      <c r="A195" s="213" t="s">
        <v>48</v>
      </c>
      <c r="B195" s="205">
        <v>45809</v>
      </c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200">
        <v>1</v>
      </c>
      <c r="N195" s="200"/>
      <c r="O195" s="200"/>
      <c r="P195" s="510" t="s">
        <v>653</v>
      </c>
      <c r="Q195" s="207">
        <f t="shared" si="10"/>
        <v>0.32525999999999999</v>
      </c>
      <c r="R195" s="198" t="s">
        <v>394</v>
      </c>
      <c r="S195" s="204">
        <v>4</v>
      </c>
      <c r="T195" s="511">
        <v>1.30104</v>
      </c>
      <c r="U195" s="225"/>
      <c r="V195" s="847"/>
      <c r="W195" s="388" t="s">
        <v>654</v>
      </c>
      <c r="X195" s="196"/>
    </row>
    <row r="196" spans="1:73" s="197" customFormat="1" ht="21.75" customHeight="1" x14ac:dyDescent="0.2">
      <c r="A196" s="213" t="s">
        <v>49</v>
      </c>
      <c r="B196" s="205">
        <v>45809</v>
      </c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200">
        <v>1</v>
      </c>
      <c r="N196" s="200"/>
      <c r="O196" s="200"/>
      <c r="P196" s="510" t="s">
        <v>613</v>
      </c>
      <c r="Q196" s="207">
        <f t="shared" si="10"/>
        <v>0.16445000000000001</v>
      </c>
      <c r="R196" s="198" t="s">
        <v>506</v>
      </c>
      <c r="S196" s="204">
        <v>3</v>
      </c>
      <c r="T196" s="511">
        <v>0.49335000000000001</v>
      </c>
      <c r="U196" s="225"/>
      <c r="V196" s="847"/>
      <c r="W196" s="388" t="s">
        <v>655</v>
      </c>
      <c r="X196" s="196"/>
    </row>
    <row r="197" spans="1:73" s="193" customFormat="1" ht="21.75" customHeight="1" x14ac:dyDescent="0.2">
      <c r="A197" s="213" t="s">
        <v>50</v>
      </c>
      <c r="B197" s="205">
        <v>45809</v>
      </c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200">
        <v>1</v>
      </c>
      <c r="N197" s="200"/>
      <c r="O197" s="199"/>
      <c r="P197" s="224" t="s">
        <v>626</v>
      </c>
      <c r="Q197" s="207">
        <f t="shared" si="10"/>
        <v>0.111</v>
      </c>
      <c r="R197" s="198" t="s">
        <v>394</v>
      </c>
      <c r="S197" s="362">
        <v>1</v>
      </c>
      <c r="T197" s="506">
        <v>0.111</v>
      </c>
      <c r="U197" s="225"/>
      <c r="V197" s="850"/>
      <c r="W197" s="388" t="s">
        <v>655</v>
      </c>
      <c r="X197" s="178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6"/>
      <c r="AT197" s="176"/>
      <c r="AU197" s="176"/>
      <c r="AV197" s="176"/>
      <c r="AW197" s="176"/>
      <c r="AX197" s="176"/>
      <c r="AY197" s="176"/>
      <c r="AZ197" s="176"/>
      <c r="BA197" s="176"/>
      <c r="BB197" s="176"/>
      <c r="BC197" s="176"/>
      <c r="BD197" s="176"/>
      <c r="BE197" s="176"/>
      <c r="BF197" s="176"/>
      <c r="BG197" s="176"/>
      <c r="BH197" s="176"/>
      <c r="BI197" s="176"/>
      <c r="BJ197" s="176"/>
      <c r="BK197" s="176"/>
      <c r="BL197" s="176"/>
      <c r="BM197" s="176"/>
      <c r="BN197" s="176"/>
      <c r="BO197" s="176"/>
      <c r="BP197" s="176"/>
      <c r="BQ197" s="176"/>
      <c r="BR197" s="176"/>
      <c r="BS197" s="176"/>
      <c r="BT197" s="176"/>
      <c r="BU197" s="176"/>
    </row>
    <row r="198" spans="1:73" s="193" customFormat="1" ht="21.75" customHeight="1" x14ac:dyDescent="0.2">
      <c r="A198" s="213" t="s">
        <v>51</v>
      </c>
      <c r="B198" s="205">
        <v>45809</v>
      </c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200">
        <v>1</v>
      </c>
      <c r="N198" s="200"/>
      <c r="O198" s="199"/>
      <c r="P198" s="226" t="s">
        <v>656</v>
      </c>
      <c r="Q198" s="207">
        <f t="shared" si="10"/>
        <v>0.42061666666666664</v>
      </c>
      <c r="R198" s="203" t="s">
        <v>394</v>
      </c>
      <c r="S198" s="204">
        <v>6</v>
      </c>
      <c r="T198" s="512">
        <v>2.5236999999999998</v>
      </c>
      <c r="U198" s="203"/>
      <c r="V198" s="852"/>
      <c r="W198" s="388" t="s">
        <v>655</v>
      </c>
      <c r="X198" s="178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76"/>
      <c r="BN198" s="176"/>
      <c r="BO198" s="176"/>
      <c r="BP198" s="176"/>
      <c r="BQ198" s="176"/>
      <c r="BR198" s="176"/>
      <c r="BS198" s="176"/>
      <c r="BT198" s="176"/>
      <c r="BU198" s="176"/>
    </row>
    <row r="199" spans="1:73" ht="45" x14ac:dyDescent="0.2">
      <c r="A199" s="213" t="s">
        <v>52</v>
      </c>
      <c r="B199" s="205">
        <v>45809</v>
      </c>
      <c r="C199" s="494"/>
      <c r="D199" s="494"/>
      <c r="E199" s="494"/>
      <c r="F199" s="494"/>
      <c r="G199" s="494"/>
      <c r="H199" s="494"/>
      <c r="I199" s="494"/>
      <c r="J199" s="494"/>
      <c r="K199" s="494"/>
      <c r="L199" s="494"/>
      <c r="M199" s="200">
        <v>1</v>
      </c>
      <c r="N199" s="494"/>
      <c r="O199" s="494"/>
      <c r="P199" s="206" t="s">
        <v>657</v>
      </c>
      <c r="Q199" s="198">
        <f t="shared" si="10"/>
        <v>1.8</v>
      </c>
      <c r="R199" s="198" t="s">
        <v>658</v>
      </c>
      <c r="S199" s="198">
        <v>1</v>
      </c>
      <c r="T199" s="198">
        <v>1.8</v>
      </c>
      <c r="U199" s="494"/>
      <c r="V199" s="840"/>
    </row>
    <row r="201" spans="1:73" ht="9.75" customHeight="1" x14ac:dyDescent="0.2">
      <c r="V201" s="293" t="s">
        <v>139</v>
      </c>
    </row>
    <row r="202" spans="1:73" ht="11.25" customHeight="1" x14ac:dyDescent="0.2">
      <c r="U202" s="179"/>
      <c r="V202" s="293" t="s">
        <v>425</v>
      </c>
    </row>
    <row r="204" spans="1:73" s="251" customFormat="1" ht="30.75" customHeight="1" x14ac:dyDescent="0.25">
      <c r="A204" s="821" t="s">
        <v>421</v>
      </c>
      <c r="B204" s="822"/>
      <c r="C204" s="822"/>
      <c r="D204" s="822"/>
      <c r="E204" s="822"/>
      <c r="F204" s="822"/>
      <c r="G204" s="822"/>
      <c r="H204" s="822"/>
      <c r="I204" s="822"/>
      <c r="J204" s="822"/>
      <c r="K204" s="822"/>
      <c r="L204" s="822"/>
      <c r="M204" s="822"/>
      <c r="N204" s="822"/>
      <c r="O204" s="822"/>
      <c r="P204" s="822"/>
      <c r="Q204" s="822"/>
      <c r="R204" s="822"/>
      <c r="S204" s="822"/>
      <c r="T204" s="822"/>
      <c r="U204" s="822"/>
      <c r="V204" s="822"/>
      <c r="W204" s="180"/>
      <c r="X204" s="180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1"/>
      <c r="AW204" s="181"/>
      <c r="AX204" s="181"/>
      <c r="AY204" s="181"/>
      <c r="AZ204" s="181"/>
      <c r="BA204" s="181"/>
      <c r="BB204" s="181"/>
      <c r="BC204" s="181"/>
      <c r="BD204" s="181"/>
      <c r="BE204" s="181"/>
      <c r="BF204" s="181"/>
      <c r="BG204" s="181"/>
      <c r="BH204" s="181"/>
      <c r="BI204" s="181"/>
      <c r="BJ204" s="181"/>
      <c r="BK204" s="181"/>
      <c r="BL204" s="181"/>
      <c r="BM204" s="181"/>
      <c r="BN204" s="181"/>
      <c r="BO204" s="181"/>
      <c r="BP204" s="181"/>
      <c r="BQ204" s="181"/>
      <c r="BR204" s="181"/>
      <c r="BS204" s="181"/>
      <c r="BT204" s="181"/>
      <c r="BU204" s="181"/>
    </row>
    <row r="205" spans="1:73" s="181" customFormat="1" ht="15.75" customHeight="1" x14ac:dyDescent="0.25">
      <c r="M205" s="182" t="s">
        <v>424</v>
      </c>
      <c r="N205" s="823" t="s">
        <v>13</v>
      </c>
      <c r="O205" s="823"/>
      <c r="P205" s="823"/>
      <c r="Q205" s="823"/>
      <c r="R205" s="823"/>
      <c r="S205" s="823"/>
      <c r="T205" s="823"/>
      <c r="V205" s="182"/>
      <c r="W205" s="180"/>
      <c r="X205" s="180"/>
    </row>
    <row r="206" spans="1:73" s="229" customFormat="1" x14ac:dyDescent="0.2">
      <c r="N206" s="794" t="s">
        <v>11</v>
      </c>
      <c r="O206" s="794"/>
      <c r="P206" s="794"/>
      <c r="Q206" s="794"/>
      <c r="R206" s="794"/>
      <c r="S206" s="794"/>
      <c r="T206" s="794"/>
      <c r="V206" s="844"/>
      <c r="W206" s="178"/>
      <c r="X206" s="178"/>
    </row>
    <row r="207" spans="1:73" s="185" customFormat="1" ht="17.25" customHeight="1" x14ac:dyDescent="0.2">
      <c r="A207" s="817" t="s">
        <v>559</v>
      </c>
      <c r="B207" s="817"/>
      <c r="C207" s="817"/>
      <c r="D207" s="817"/>
      <c r="E207" s="817"/>
      <c r="F207" s="817"/>
      <c r="G207" s="817"/>
      <c r="H207" s="817"/>
      <c r="I207" s="817"/>
      <c r="J207" s="817"/>
      <c r="K207" s="817"/>
      <c r="L207" s="817"/>
      <c r="M207" s="817"/>
      <c r="N207" s="817"/>
      <c r="O207" s="817"/>
      <c r="P207" s="817"/>
      <c r="Q207" s="817"/>
      <c r="R207" s="817"/>
      <c r="S207" s="817"/>
      <c r="T207" s="817"/>
      <c r="U207" s="817"/>
      <c r="V207" s="817"/>
      <c r="W207" s="184"/>
      <c r="X207" s="184"/>
    </row>
    <row r="208" spans="1:73" s="186" customFormat="1" ht="12.75" customHeight="1" x14ac:dyDescent="0.2">
      <c r="A208" s="818" t="s">
        <v>1</v>
      </c>
      <c r="B208" s="819" t="s">
        <v>17</v>
      </c>
      <c r="C208" s="814" t="s">
        <v>18</v>
      </c>
      <c r="D208" s="814"/>
      <c r="E208" s="814"/>
      <c r="F208" s="814"/>
      <c r="G208" s="814"/>
      <c r="H208" s="814"/>
      <c r="I208" s="814"/>
      <c r="J208" s="814"/>
      <c r="K208" s="814"/>
      <c r="L208" s="814"/>
      <c r="M208" s="814"/>
      <c r="N208" s="814"/>
      <c r="O208" s="814"/>
      <c r="P208" s="820" t="s">
        <v>19</v>
      </c>
      <c r="Q208" s="820" t="s">
        <v>20</v>
      </c>
      <c r="R208" s="820" t="s">
        <v>21</v>
      </c>
      <c r="S208" s="820" t="s">
        <v>22</v>
      </c>
      <c r="T208" s="820" t="s">
        <v>23</v>
      </c>
      <c r="U208" s="820" t="s">
        <v>24</v>
      </c>
      <c r="V208" s="837" t="s">
        <v>25</v>
      </c>
      <c r="W208" s="178"/>
      <c r="X208" s="178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6"/>
      <c r="BN208" s="176"/>
      <c r="BO208" s="176"/>
      <c r="BP208" s="176"/>
      <c r="BQ208" s="176"/>
      <c r="BR208" s="176"/>
      <c r="BS208" s="176"/>
      <c r="BT208" s="176"/>
      <c r="BU208" s="176"/>
    </row>
    <row r="209" spans="1:73" ht="12.75" customHeight="1" x14ac:dyDescent="0.2">
      <c r="A209" s="818"/>
      <c r="B209" s="819"/>
      <c r="C209" s="814" t="s">
        <v>26</v>
      </c>
      <c r="D209" s="814"/>
      <c r="E209" s="814"/>
      <c r="F209" s="814"/>
      <c r="G209" s="814"/>
      <c r="H209" s="814"/>
      <c r="I209" s="814"/>
      <c r="J209" s="814"/>
      <c r="K209" s="814"/>
      <c r="L209" s="814"/>
      <c r="M209" s="814"/>
      <c r="N209" s="815" t="s">
        <v>27</v>
      </c>
      <c r="O209" s="815"/>
      <c r="P209" s="820"/>
      <c r="Q209" s="820"/>
      <c r="R209" s="820"/>
      <c r="S209" s="820"/>
      <c r="T209" s="820"/>
      <c r="U209" s="820"/>
      <c r="V209" s="837"/>
    </row>
    <row r="210" spans="1:73" ht="12.75" customHeight="1" x14ac:dyDescent="0.2">
      <c r="A210" s="818"/>
      <c r="B210" s="819"/>
      <c r="C210" s="814" t="s">
        <v>28</v>
      </c>
      <c r="D210" s="814"/>
      <c r="E210" s="814"/>
      <c r="F210" s="814"/>
      <c r="G210" s="814"/>
      <c r="H210" s="814"/>
      <c r="I210" s="814"/>
      <c r="J210" s="814"/>
      <c r="K210" s="814"/>
      <c r="L210" s="814"/>
      <c r="M210" s="815" t="s">
        <v>29</v>
      </c>
      <c r="N210" s="815"/>
      <c r="O210" s="815"/>
      <c r="P210" s="820"/>
      <c r="Q210" s="820"/>
      <c r="R210" s="820"/>
      <c r="S210" s="820"/>
      <c r="T210" s="820"/>
      <c r="U210" s="820"/>
      <c r="V210" s="837"/>
    </row>
    <row r="211" spans="1:73" ht="25.5" customHeight="1" x14ac:dyDescent="0.2">
      <c r="A211" s="818"/>
      <c r="B211" s="819"/>
      <c r="C211" s="814" t="s">
        <v>30</v>
      </c>
      <c r="D211" s="814"/>
      <c r="E211" s="814"/>
      <c r="F211" s="814" t="s">
        <v>31</v>
      </c>
      <c r="G211" s="814"/>
      <c r="H211" s="814"/>
      <c r="I211" s="815" t="s">
        <v>32</v>
      </c>
      <c r="J211" s="815"/>
      <c r="K211" s="815" t="s">
        <v>33</v>
      </c>
      <c r="L211" s="815"/>
      <c r="M211" s="815"/>
      <c r="N211" s="820" t="s">
        <v>34</v>
      </c>
      <c r="O211" s="820" t="s">
        <v>35</v>
      </c>
      <c r="P211" s="820"/>
      <c r="Q211" s="820"/>
      <c r="R211" s="820"/>
      <c r="S211" s="820"/>
      <c r="T211" s="820"/>
      <c r="U211" s="820"/>
      <c r="V211" s="837"/>
    </row>
    <row r="212" spans="1:73" s="189" customFormat="1" ht="90" customHeight="1" x14ac:dyDescent="0.2">
      <c r="A212" s="818"/>
      <c r="B212" s="819"/>
      <c r="C212" s="187" t="s">
        <v>36</v>
      </c>
      <c r="D212" s="488" t="s">
        <v>37</v>
      </c>
      <c r="E212" s="187" t="s">
        <v>38</v>
      </c>
      <c r="F212" s="187" t="s">
        <v>39</v>
      </c>
      <c r="G212" s="488" t="s">
        <v>40</v>
      </c>
      <c r="H212" s="187" t="s">
        <v>41</v>
      </c>
      <c r="I212" s="488" t="s">
        <v>42</v>
      </c>
      <c r="J212" s="488" t="s">
        <v>43</v>
      </c>
      <c r="K212" s="488" t="s">
        <v>44</v>
      </c>
      <c r="L212" s="488" t="s">
        <v>45</v>
      </c>
      <c r="M212" s="815"/>
      <c r="N212" s="820"/>
      <c r="O212" s="820"/>
      <c r="P212" s="820"/>
      <c r="Q212" s="820"/>
      <c r="R212" s="820"/>
      <c r="S212" s="820"/>
      <c r="T212" s="820"/>
      <c r="U212" s="820"/>
      <c r="V212" s="837"/>
      <c r="W212" s="178"/>
      <c r="X212" s="178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/>
      <c r="BP212" s="176"/>
      <c r="BQ212" s="176"/>
      <c r="BR212" s="176"/>
      <c r="BS212" s="176"/>
      <c r="BT212" s="176"/>
      <c r="BU212" s="176"/>
    </row>
    <row r="213" spans="1:73" s="193" customFormat="1" x14ac:dyDescent="0.2">
      <c r="A213" s="190" t="s">
        <v>2</v>
      </c>
      <c r="B213" s="190" t="s">
        <v>3</v>
      </c>
      <c r="C213" s="190" t="s">
        <v>4</v>
      </c>
      <c r="D213" s="190" t="s">
        <v>5</v>
      </c>
      <c r="E213" s="190" t="s">
        <v>46</v>
      </c>
      <c r="F213" s="190" t="s">
        <v>47</v>
      </c>
      <c r="G213" s="190" t="s">
        <v>48</v>
      </c>
      <c r="H213" s="190" t="s">
        <v>49</v>
      </c>
      <c r="I213" s="190" t="s">
        <v>50</v>
      </c>
      <c r="J213" s="190" t="s">
        <v>51</v>
      </c>
      <c r="K213" s="190" t="s">
        <v>52</v>
      </c>
      <c r="L213" s="190" t="s">
        <v>53</v>
      </c>
      <c r="M213" s="190" t="s">
        <v>54</v>
      </c>
      <c r="N213" s="190" t="s">
        <v>55</v>
      </c>
      <c r="O213" s="190" t="s">
        <v>56</v>
      </c>
      <c r="P213" s="357" t="s">
        <v>57</v>
      </c>
      <c r="Q213" s="190" t="s">
        <v>58</v>
      </c>
      <c r="R213" s="190" t="s">
        <v>59</v>
      </c>
      <c r="S213" s="190" t="s">
        <v>60</v>
      </c>
      <c r="T213" s="191" t="s">
        <v>61</v>
      </c>
      <c r="U213" s="190" t="s">
        <v>62</v>
      </c>
      <c r="V213" s="841" t="s">
        <v>63</v>
      </c>
      <c r="W213" s="178"/>
      <c r="X213" s="178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176"/>
      <c r="BF213" s="176"/>
      <c r="BG213" s="176"/>
      <c r="BH213" s="176"/>
      <c r="BI213" s="176"/>
      <c r="BJ213" s="176"/>
      <c r="BK213" s="176"/>
      <c r="BL213" s="176"/>
      <c r="BM213" s="176"/>
      <c r="BN213" s="176"/>
      <c r="BO213" s="176"/>
      <c r="BP213" s="176"/>
      <c r="BQ213" s="176"/>
      <c r="BR213" s="176"/>
      <c r="BS213" s="176"/>
      <c r="BT213" s="176"/>
      <c r="BU213" s="176"/>
    </row>
    <row r="214" spans="1:73" ht="17.25" customHeight="1" x14ac:dyDescent="0.2">
      <c r="A214" s="191" t="s">
        <v>2</v>
      </c>
      <c r="B214" s="194">
        <v>45839</v>
      </c>
      <c r="C214" s="198"/>
      <c r="D214" s="198"/>
      <c r="E214" s="198"/>
      <c r="F214" s="198"/>
      <c r="G214" s="198"/>
      <c r="H214" s="198"/>
      <c r="I214" s="198"/>
      <c r="J214" s="198"/>
      <c r="K214" s="198"/>
      <c r="L214" s="198"/>
      <c r="M214" s="199" t="s">
        <v>2</v>
      </c>
      <c r="N214" s="200"/>
      <c r="O214" s="200"/>
      <c r="P214" s="206" t="s">
        <v>392</v>
      </c>
      <c r="Q214" s="207">
        <f>T214/S214</f>
        <v>0.24271999999999999</v>
      </c>
      <c r="R214" s="198" t="s">
        <v>394</v>
      </c>
      <c r="S214" s="362">
        <v>1</v>
      </c>
      <c r="T214" s="506">
        <v>0.24271999999999999</v>
      </c>
      <c r="U214" s="200"/>
      <c r="V214" s="839"/>
      <c r="W214" s="176"/>
    </row>
    <row r="215" spans="1:73" s="197" customFormat="1" ht="13.5" customHeight="1" x14ac:dyDescent="0.2">
      <c r="A215" s="213" t="s">
        <v>3</v>
      </c>
      <c r="B215" s="205">
        <v>45809</v>
      </c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200">
        <v>1</v>
      </c>
      <c r="N215" s="200"/>
      <c r="O215" s="200"/>
      <c r="P215" s="201" t="s">
        <v>659</v>
      </c>
      <c r="Q215" s="207">
        <f t="shared" ref="Q215" si="11">T215/S215</f>
        <v>0.31922499999999998</v>
      </c>
      <c r="R215" s="198" t="s">
        <v>394</v>
      </c>
      <c r="S215" s="204">
        <v>4</v>
      </c>
      <c r="T215" s="518">
        <v>1.2768999999999999</v>
      </c>
      <c r="U215" s="203"/>
      <c r="V215" s="847"/>
      <c r="W215" s="496"/>
      <c r="X215" s="196"/>
    </row>
    <row r="216" spans="1:73" ht="21.75" customHeight="1" x14ac:dyDescent="0.2">
      <c r="A216" s="191" t="s">
        <v>3</v>
      </c>
      <c r="B216" s="194">
        <v>45839</v>
      </c>
      <c r="C216" s="198"/>
      <c r="D216" s="198"/>
      <c r="E216" s="198"/>
      <c r="F216" s="198"/>
      <c r="G216" s="198"/>
      <c r="H216" s="198"/>
      <c r="I216" s="198"/>
      <c r="J216" s="198"/>
      <c r="K216" s="198"/>
      <c r="L216" s="198"/>
      <c r="M216" s="199" t="s">
        <v>2</v>
      </c>
      <c r="N216" s="200"/>
      <c r="O216" s="200"/>
      <c r="P216" s="226" t="s">
        <v>514</v>
      </c>
      <c r="Q216" s="207">
        <f t="shared" ref="Q216:Q222" si="12">T216/S216</f>
        <v>4.4400000000000002E-2</v>
      </c>
      <c r="R216" s="203" t="s">
        <v>396</v>
      </c>
      <c r="S216" s="204">
        <v>15</v>
      </c>
      <c r="T216" s="519">
        <v>0.66600000000000004</v>
      </c>
      <c r="U216" s="203"/>
      <c r="V216" s="852"/>
      <c r="W216" s="388" t="s">
        <v>660</v>
      </c>
    </row>
    <row r="217" spans="1:73" ht="21.75" customHeight="1" x14ac:dyDescent="0.2">
      <c r="A217" s="191" t="s">
        <v>4</v>
      </c>
      <c r="B217" s="194">
        <v>45839</v>
      </c>
      <c r="C217" s="198"/>
      <c r="D217" s="198"/>
      <c r="E217" s="198"/>
      <c r="F217" s="198"/>
      <c r="G217" s="198"/>
      <c r="H217" s="198"/>
      <c r="I217" s="198"/>
      <c r="J217" s="198"/>
      <c r="K217" s="198"/>
      <c r="L217" s="198"/>
      <c r="M217" s="199" t="s">
        <v>2</v>
      </c>
      <c r="N217" s="200"/>
      <c r="O217" s="200"/>
      <c r="P217" s="424" t="s">
        <v>499</v>
      </c>
      <c r="Q217" s="207">
        <f t="shared" si="12"/>
        <v>3.6600000000000001E-2</v>
      </c>
      <c r="R217" s="203" t="s">
        <v>396</v>
      </c>
      <c r="S217" s="204">
        <v>30</v>
      </c>
      <c r="T217" s="519">
        <v>1.0980000000000001</v>
      </c>
      <c r="U217" s="200"/>
      <c r="V217" s="850"/>
      <c r="W217" s="388" t="s">
        <v>660</v>
      </c>
    </row>
    <row r="218" spans="1:73" ht="15" customHeight="1" x14ac:dyDescent="0.2">
      <c r="A218" s="191" t="s">
        <v>5</v>
      </c>
      <c r="B218" s="194">
        <v>45839</v>
      </c>
      <c r="C218" s="198"/>
      <c r="D218" s="198"/>
      <c r="E218" s="198"/>
      <c r="F218" s="198"/>
      <c r="G218" s="198"/>
      <c r="H218" s="198"/>
      <c r="I218" s="198"/>
      <c r="J218" s="198"/>
      <c r="K218" s="198"/>
      <c r="L218" s="198"/>
      <c r="M218" s="199" t="s">
        <v>2</v>
      </c>
      <c r="N218" s="200"/>
      <c r="O218" s="200"/>
      <c r="P218" s="424" t="s">
        <v>500</v>
      </c>
      <c r="Q218" s="207">
        <f t="shared" si="12"/>
        <v>1.0133333333333334E-2</v>
      </c>
      <c r="R218" s="203" t="s">
        <v>394</v>
      </c>
      <c r="S218" s="204">
        <v>45</v>
      </c>
      <c r="T218" s="519">
        <v>0.45600000000000002</v>
      </c>
      <c r="U218" s="200"/>
      <c r="V218" s="850"/>
      <c r="W218" s="388" t="s">
        <v>660</v>
      </c>
    </row>
    <row r="219" spans="1:73" ht="21.75" customHeight="1" x14ac:dyDescent="0.2">
      <c r="A219" s="191" t="s">
        <v>46</v>
      </c>
      <c r="B219" s="194">
        <v>45839</v>
      </c>
      <c r="C219" s="198"/>
      <c r="D219" s="198"/>
      <c r="E219" s="198"/>
      <c r="F219" s="198"/>
      <c r="G219" s="198"/>
      <c r="H219" s="198"/>
      <c r="I219" s="198"/>
      <c r="J219" s="198"/>
      <c r="K219" s="198"/>
      <c r="L219" s="198"/>
      <c r="M219" s="199" t="s">
        <v>2</v>
      </c>
      <c r="N219" s="200"/>
      <c r="O219" s="200"/>
      <c r="P219" s="424" t="s">
        <v>501</v>
      </c>
      <c r="Q219" s="207">
        <f t="shared" si="12"/>
        <v>7.4133333333333343E-2</v>
      </c>
      <c r="R219" s="203" t="s">
        <v>394</v>
      </c>
      <c r="S219" s="204">
        <v>15</v>
      </c>
      <c r="T219" s="519">
        <v>1.1120000000000001</v>
      </c>
      <c r="U219" s="200"/>
      <c r="V219" s="854"/>
      <c r="W219" s="388" t="s">
        <v>660</v>
      </c>
    </row>
    <row r="220" spans="1:73" ht="21.75" customHeight="1" x14ac:dyDescent="0.2">
      <c r="A220" s="191" t="s">
        <v>47</v>
      </c>
      <c r="B220" s="194">
        <v>45839</v>
      </c>
      <c r="C220" s="198"/>
      <c r="D220" s="198"/>
      <c r="E220" s="198"/>
      <c r="F220" s="198"/>
      <c r="G220" s="198"/>
      <c r="H220" s="198"/>
      <c r="I220" s="198"/>
      <c r="J220" s="198"/>
      <c r="K220" s="198"/>
      <c r="L220" s="198"/>
      <c r="M220" s="199" t="s">
        <v>2</v>
      </c>
      <c r="N220" s="200"/>
      <c r="O220" s="200"/>
      <c r="P220" s="424" t="s">
        <v>502</v>
      </c>
      <c r="Q220" s="207">
        <f t="shared" si="12"/>
        <v>0.1075</v>
      </c>
      <c r="R220" s="203" t="s">
        <v>394</v>
      </c>
      <c r="S220" s="204">
        <v>15</v>
      </c>
      <c r="T220" s="519">
        <v>1.6125</v>
      </c>
      <c r="U220" s="200"/>
      <c r="V220" s="854"/>
      <c r="W220" s="388" t="s">
        <v>660</v>
      </c>
    </row>
    <row r="221" spans="1:73" ht="18.75" customHeight="1" x14ac:dyDescent="0.2">
      <c r="A221" s="191" t="s">
        <v>48</v>
      </c>
      <c r="B221" s="194">
        <v>45839</v>
      </c>
      <c r="C221" s="198"/>
      <c r="D221" s="198"/>
      <c r="E221" s="198"/>
      <c r="F221" s="198"/>
      <c r="G221" s="198"/>
      <c r="H221" s="198"/>
      <c r="I221" s="198"/>
      <c r="J221" s="198"/>
      <c r="K221" s="198"/>
      <c r="L221" s="198"/>
      <c r="M221" s="199" t="s">
        <v>2</v>
      </c>
      <c r="N221" s="200"/>
      <c r="O221" s="200"/>
      <c r="P221" s="424" t="s">
        <v>503</v>
      </c>
      <c r="Q221" s="207">
        <f t="shared" si="12"/>
        <v>0.47499000000000002</v>
      </c>
      <c r="R221" s="203" t="s">
        <v>396</v>
      </c>
      <c r="S221" s="204">
        <v>5</v>
      </c>
      <c r="T221" s="519">
        <v>2.3749500000000001</v>
      </c>
      <c r="U221" s="200"/>
      <c r="V221" s="854"/>
      <c r="W221" s="388" t="s">
        <v>660</v>
      </c>
    </row>
    <row r="222" spans="1:73" ht="21" customHeight="1" x14ac:dyDescent="0.2">
      <c r="A222" s="209" t="s">
        <v>49</v>
      </c>
      <c r="B222" s="194">
        <v>45839</v>
      </c>
      <c r="C222" s="210"/>
      <c r="D222" s="210"/>
      <c r="E222" s="210"/>
      <c r="F222" s="210"/>
      <c r="G222" s="210"/>
      <c r="H222" s="210"/>
      <c r="I222" s="210"/>
      <c r="J222" s="210"/>
      <c r="K222" s="210"/>
      <c r="L222" s="210"/>
      <c r="M222" s="515" t="s">
        <v>2</v>
      </c>
      <c r="N222" s="211"/>
      <c r="O222" s="211"/>
      <c r="P222" s="516" t="s">
        <v>504</v>
      </c>
      <c r="Q222" s="212">
        <f t="shared" si="12"/>
        <v>7.2079999999999991E-2</v>
      </c>
      <c r="R222" s="210" t="s">
        <v>394</v>
      </c>
      <c r="S222" s="517">
        <v>90</v>
      </c>
      <c r="T222" s="520">
        <v>6.4871999999999996</v>
      </c>
      <c r="U222" s="211"/>
      <c r="V222" s="855"/>
      <c r="W222" s="388" t="s">
        <v>660</v>
      </c>
      <c r="X222" s="176"/>
    </row>
    <row r="223" spans="1:73" ht="21" customHeight="1" x14ac:dyDescent="0.2">
      <c r="A223" s="213" t="s">
        <v>50</v>
      </c>
      <c r="B223" s="514">
        <v>45839</v>
      </c>
      <c r="C223" s="198"/>
      <c r="D223" s="198"/>
      <c r="E223" s="198"/>
      <c r="F223" s="198"/>
      <c r="G223" s="198"/>
      <c r="H223" s="198"/>
      <c r="I223" s="198"/>
      <c r="J223" s="198"/>
      <c r="K223" s="198"/>
      <c r="L223" s="198"/>
      <c r="M223" s="199" t="s">
        <v>2</v>
      </c>
      <c r="N223" s="200"/>
      <c r="O223" s="200"/>
      <c r="P223" s="424" t="s">
        <v>505</v>
      </c>
      <c r="Q223" s="207"/>
      <c r="R223" s="198" t="s">
        <v>394</v>
      </c>
      <c r="S223" s="223">
        <v>15</v>
      </c>
      <c r="T223" s="519">
        <v>2.3749500000000001</v>
      </c>
      <c r="U223" s="200"/>
      <c r="V223" s="850"/>
      <c r="W223" s="388" t="s">
        <v>660</v>
      </c>
      <c r="X223" s="176"/>
    </row>
    <row r="224" spans="1:73" x14ac:dyDescent="0.2">
      <c r="P224" s="359"/>
      <c r="T224" s="176"/>
      <c r="X224" s="176"/>
    </row>
    <row r="225" spans="1:73" x14ac:dyDescent="0.2">
      <c r="X225" s="176"/>
    </row>
    <row r="226" spans="1:73" x14ac:dyDescent="0.2">
      <c r="V226" s="293" t="s">
        <v>139</v>
      </c>
      <c r="X226" s="176"/>
    </row>
    <row r="227" spans="1:73" ht="21" customHeight="1" x14ac:dyDescent="0.2">
      <c r="U227" s="179"/>
      <c r="V227" s="293" t="s">
        <v>425</v>
      </c>
      <c r="X227" s="176"/>
    </row>
    <row r="228" spans="1:73" x14ac:dyDescent="0.2">
      <c r="X228" s="176"/>
    </row>
    <row r="229" spans="1:73" s="251" customFormat="1" ht="30.75" customHeight="1" x14ac:dyDescent="0.25">
      <c r="A229" s="821" t="s">
        <v>421</v>
      </c>
      <c r="B229" s="822"/>
      <c r="C229" s="822"/>
      <c r="D229" s="822"/>
      <c r="E229" s="822"/>
      <c r="F229" s="822"/>
      <c r="G229" s="822"/>
      <c r="H229" s="822"/>
      <c r="I229" s="822"/>
      <c r="J229" s="822"/>
      <c r="K229" s="822"/>
      <c r="L229" s="822"/>
      <c r="M229" s="822"/>
      <c r="N229" s="822"/>
      <c r="O229" s="822"/>
      <c r="P229" s="822"/>
      <c r="Q229" s="822"/>
      <c r="R229" s="822"/>
      <c r="S229" s="822"/>
      <c r="T229" s="822"/>
      <c r="U229" s="822"/>
      <c r="V229" s="822"/>
      <c r="W229" s="178"/>
      <c r="X229" s="176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181"/>
      <c r="AT229" s="181"/>
      <c r="AU229" s="181"/>
      <c r="AV229" s="181"/>
      <c r="AW229" s="181"/>
      <c r="AX229" s="181"/>
      <c r="AY229" s="181"/>
      <c r="AZ229" s="181"/>
      <c r="BA229" s="181"/>
      <c r="BB229" s="181"/>
      <c r="BC229" s="181"/>
      <c r="BD229" s="181"/>
      <c r="BE229" s="181"/>
      <c r="BF229" s="181"/>
      <c r="BG229" s="181"/>
      <c r="BH229" s="181"/>
      <c r="BI229" s="181"/>
      <c r="BJ229" s="181"/>
      <c r="BK229" s="181"/>
      <c r="BL229" s="181"/>
      <c r="BM229" s="181"/>
      <c r="BN229" s="181"/>
      <c r="BO229" s="181"/>
      <c r="BP229" s="181"/>
      <c r="BQ229" s="181"/>
      <c r="BR229" s="181"/>
      <c r="BS229" s="181"/>
      <c r="BT229" s="181"/>
      <c r="BU229" s="181"/>
    </row>
    <row r="230" spans="1:73" s="181" customFormat="1" ht="15.75" customHeight="1" x14ac:dyDescent="0.25">
      <c r="M230" s="182" t="s">
        <v>424</v>
      </c>
      <c r="N230" s="823" t="s">
        <v>13</v>
      </c>
      <c r="O230" s="823"/>
      <c r="P230" s="823"/>
      <c r="Q230" s="823"/>
      <c r="R230" s="823"/>
      <c r="S230" s="823"/>
      <c r="T230" s="823"/>
      <c r="V230" s="182"/>
      <c r="W230" s="178"/>
      <c r="X230" s="178"/>
    </row>
    <row r="231" spans="1:73" s="229" customFormat="1" x14ac:dyDescent="0.2">
      <c r="N231" s="794" t="s">
        <v>11</v>
      </c>
      <c r="O231" s="794"/>
      <c r="P231" s="794"/>
      <c r="Q231" s="794"/>
      <c r="R231" s="794"/>
      <c r="S231" s="794"/>
      <c r="T231" s="794"/>
      <c r="V231" s="844"/>
      <c r="W231" s="178"/>
      <c r="X231" s="178"/>
    </row>
    <row r="232" spans="1:73" s="185" customFormat="1" ht="18" customHeight="1" x14ac:dyDescent="0.25">
      <c r="A232" s="817" t="s">
        <v>560</v>
      </c>
      <c r="B232" s="817"/>
      <c r="C232" s="817"/>
      <c r="D232" s="817"/>
      <c r="E232" s="817"/>
      <c r="F232" s="817"/>
      <c r="G232" s="817"/>
      <c r="H232" s="817"/>
      <c r="I232" s="817"/>
      <c r="J232" s="817"/>
      <c r="K232" s="817"/>
      <c r="L232" s="817"/>
      <c r="M232" s="817"/>
      <c r="N232" s="817"/>
      <c r="O232" s="817"/>
      <c r="P232" s="817"/>
      <c r="Q232" s="817"/>
      <c r="R232" s="817"/>
      <c r="S232" s="817"/>
      <c r="T232" s="817"/>
      <c r="U232" s="817"/>
      <c r="V232" s="817"/>
      <c r="W232" s="180"/>
      <c r="X232" s="180"/>
    </row>
    <row r="233" spans="1:73" s="186" customFormat="1" ht="12.75" customHeight="1" x14ac:dyDescent="0.25">
      <c r="A233" s="818" t="s">
        <v>1</v>
      </c>
      <c r="B233" s="819" t="s">
        <v>17</v>
      </c>
      <c r="C233" s="814" t="s">
        <v>18</v>
      </c>
      <c r="D233" s="814"/>
      <c r="E233" s="814"/>
      <c r="F233" s="814"/>
      <c r="G233" s="814"/>
      <c r="H233" s="814"/>
      <c r="I233" s="814"/>
      <c r="J233" s="814"/>
      <c r="K233" s="814"/>
      <c r="L233" s="814"/>
      <c r="M233" s="814"/>
      <c r="N233" s="814"/>
      <c r="O233" s="814"/>
      <c r="P233" s="820" t="s">
        <v>19</v>
      </c>
      <c r="Q233" s="820" t="s">
        <v>20</v>
      </c>
      <c r="R233" s="820" t="s">
        <v>21</v>
      </c>
      <c r="S233" s="820" t="s">
        <v>22</v>
      </c>
      <c r="T233" s="820" t="s">
        <v>23</v>
      </c>
      <c r="U233" s="820" t="s">
        <v>24</v>
      </c>
      <c r="V233" s="837" t="s">
        <v>25</v>
      </c>
      <c r="W233" s="180"/>
      <c r="X233" s="180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6"/>
      <c r="BD233" s="176"/>
      <c r="BE233" s="176"/>
      <c r="BF233" s="176"/>
      <c r="BG233" s="17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/>
      <c r="BT233" s="176"/>
      <c r="BU233" s="176"/>
    </row>
    <row r="234" spans="1:73" ht="12.75" customHeight="1" x14ac:dyDescent="0.2">
      <c r="A234" s="818"/>
      <c r="B234" s="819"/>
      <c r="C234" s="814" t="s">
        <v>26</v>
      </c>
      <c r="D234" s="814"/>
      <c r="E234" s="814"/>
      <c r="F234" s="814"/>
      <c r="G234" s="814"/>
      <c r="H234" s="814"/>
      <c r="I234" s="814"/>
      <c r="J234" s="814"/>
      <c r="K234" s="814"/>
      <c r="L234" s="814"/>
      <c r="M234" s="814"/>
      <c r="N234" s="815" t="s">
        <v>27</v>
      </c>
      <c r="O234" s="815"/>
      <c r="P234" s="820"/>
      <c r="Q234" s="820"/>
      <c r="R234" s="820"/>
      <c r="S234" s="820"/>
      <c r="T234" s="820"/>
      <c r="U234" s="820"/>
      <c r="V234" s="837"/>
    </row>
    <row r="235" spans="1:73" ht="12.75" customHeight="1" x14ac:dyDescent="0.2">
      <c r="A235" s="818"/>
      <c r="B235" s="819"/>
      <c r="C235" s="814" t="s">
        <v>28</v>
      </c>
      <c r="D235" s="814"/>
      <c r="E235" s="814"/>
      <c r="F235" s="814"/>
      <c r="G235" s="814"/>
      <c r="H235" s="814"/>
      <c r="I235" s="814"/>
      <c r="J235" s="814"/>
      <c r="K235" s="814"/>
      <c r="L235" s="814"/>
      <c r="M235" s="815" t="s">
        <v>29</v>
      </c>
      <c r="N235" s="815"/>
      <c r="O235" s="815"/>
      <c r="P235" s="820"/>
      <c r="Q235" s="820"/>
      <c r="R235" s="820"/>
      <c r="S235" s="820"/>
      <c r="T235" s="820"/>
      <c r="U235" s="820"/>
      <c r="V235" s="837"/>
      <c r="W235" s="184"/>
      <c r="X235" s="184"/>
    </row>
    <row r="236" spans="1:73" ht="25.5" customHeight="1" x14ac:dyDescent="0.2">
      <c r="A236" s="818"/>
      <c r="B236" s="819"/>
      <c r="C236" s="814" t="s">
        <v>30</v>
      </c>
      <c r="D236" s="814"/>
      <c r="E236" s="814"/>
      <c r="F236" s="814" t="s">
        <v>31</v>
      </c>
      <c r="G236" s="814"/>
      <c r="H236" s="814"/>
      <c r="I236" s="815" t="s">
        <v>32</v>
      </c>
      <c r="J236" s="815"/>
      <c r="K236" s="815" t="s">
        <v>33</v>
      </c>
      <c r="L236" s="815"/>
      <c r="M236" s="815"/>
      <c r="N236" s="820" t="s">
        <v>34</v>
      </c>
      <c r="O236" s="820" t="s">
        <v>35</v>
      </c>
      <c r="P236" s="820"/>
      <c r="Q236" s="820"/>
      <c r="R236" s="820"/>
      <c r="S236" s="820"/>
      <c r="T236" s="820"/>
      <c r="U236" s="820"/>
      <c r="V236" s="837"/>
      <c r="W236" s="186"/>
    </row>
    <row r="237" spans="1:73" s="189" customFormat="1" ht="101.25" customHeight="1" x14ac:dyDescent="0.2">
      <c r="A237" s="818"/>
      <c r="B237" s="819"/>
      <c r="C237" s="187" t="s">
        <v>36</v>
      </c>
      <c r="D237" s="488" t="s">
        <v>37</v>
      </c>
      <c r="E237" s="187" t="s">
        <v>38</v>
      </c>
      <c r="F237" s="187" t="s">
        <v>39</v>
      </c>
      <c r="G237" s="488" t="s">
        <v>40</v>
      </c>
      <c r="H237" s="187" t="s">
        <v>41</v>
      </c>
      <c r="I237" s="488" t="s">
        <v>42</v>
      </c>
      <c r="J237" s="488" t="s">
        <v>43</v>
      </c>
      <c r="K237" s="488" t="s">
        <v>44</v>
      </c>
      <c r="L237" s="488" t="s">
        <v>45</v>
      </c>
      <c r="M237" s="815"/>
      <c r="N237" s="820"/>
      <c r="O237" s="820"/>
      <c r="P237" s="820"/>
      <c r="Q237" s="820"/>
      <c r="R237" s="820"/>
      <c r="S237" s="820"/>
      <c r="T237" s="820"/>
      <c r="U237" s="820"/>
      <c r="V237" s="837"/>
      <c r="W237" s="178"/>
      <c r="X237" s="178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6"/>
      <c r="AT237" s="176"/>
      <c r="AU237" s="176"/>
      <c r="AV237" s="176"/>
      <c r="AW237" s="176"/>
      <c r="AX237" s="176"/>
      <c r="AY237" s="176"/>
      <c r="AZ237" s="176"/>
      <c r="BA237" s="176"/>
      <c r="BB237" s="176"/>
      <c r="BC237" s="176"/>
      <c r="BD237" s="176"/>
      <c r="BE237" s="176"/>
      <c r="BF237" s="176"/>
      <c r="BG237" s="176"/>
      <c r="BH237" s="176"/>
      <c r="BI237" s="176"/>
      <c r="BJ237" s="176"/>
      <c r="BK237" s="176"/>
      <c r="BL237" s="176"/>
      <c r="BM237" s="176"/>
      <c r="BN237" s="176"/>
      <c r="BO237" s="176"/>
      <c r="BP237" s="176"/>
      <c r="BQ237" s="176"/>
      <c r="BR237" s="176"/>
      <c r="BS237" s="176"/>
      <c r="BT237" s="176"/>
      <c r="BU237" s="176"/>
    </row>
    <row r="238" spans="1:73" s="193" customFormat="1" x14ac:dyDescent="0.2">
      <c r="A238" s="190" t="s">
        <v>2</v>
      </c>
      <c r="B238" s="190" t="s">
        <v>3</v>
      </c>
      <c r="C238" s="190" t="s">
        <v>4</v>
      </c>
      <c r="D238" s="190" t="s">
        <v>5</v>
      </c>
      <c r="E238" s="190" t="s">
        <v>46</v>
      </c>
      <c r="F238" s="190" t="s">
        <v>47</v>
      </c>
      <c r="G238" s="190" t="s">
        <v>48</v>
      </c>
      <c r="H238" s="190" t="s">
        <v>49</v>
      </c>
      <c r="I238" s="190" t="s">
        <v>50</v>
      </c>
      <c r="J238" s="190" t="s">
        <v>51</v>
      </c>
      <c r="K238" s="190" t="s">
        <v>52</v>
      </c>
      <c r="L238" s="190" t="s">
        <v>53</v>
      </c>
      <c r="M238" s="190" t="s">
        <v>54</v>
      </c>
      <c r="N238" s="190" t="s">
        <v>55</v>
      </c>
      <c r="O238" s="190" t="s">
        <v>56</v>
      </c>
      <c r="P238" s="357" t="s">
        <v>57</v>
      </c>
      <c r="Q238" s="190" t="s">
        <v>58</v>
      </c>
      <c r="R238" s="190" t="s">
        <v>59</v>
      </c>
      <c r="S238" s="190" t="s">
        <v>60</v>
      </c>
      <c r="T238" s="191" t="s">
        <v>61</v>
      </c>
      <c r="U238" s="190" t="s">
        <v>62</v>
      </c>
      <c r="V238" s="841" t="s">
        <v>63</v>
      </c>
      <c r="W238" s="178"/>
      <c r="X238" s="178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6"/>
      <c r="AT238" s="176"/>
      <c r="AU238" s="176"/>
      <c r="AV238" s="176"/>
      <c r="AW238" s="176"/>
      <c r="AX238" s="176"/>
      <c r="AY238" s="176"/>
      <c r="AZ238" s="176"/>
      <c r="BA238" s="176"/>
      <c r="BB238" s="176"/>
      <c r="BC238" s="176"/>
      <c r="BD238" s="176"/>
      <c r="BE238" s="176"/>
      <c r="BF238" s="176"/>
      <c r="BG238" s="176"/>
      <c r="BH238" s="176"/>
      <c r="BI238" s="176"/>
      <c r="BJ238" s="176"/>
      <c r="BK238" s="176"/>
      <c r="BL238" s="176"/>
      <c r="BM238" s="176"/>
      <c r="BN238" s="176"/>
      <c r="BO238" s="176"/>
      <c r="BP238" s="176"/>
      <c r="BQ238" s="176"/>
      <c r="BR238" s="176"/>
      <c r="BS238" s="176"/>
      <c r="BT238" s="176"/>
      <c r="BU238" s="176"/>
    </row>
    <row r="239" spans="1:73" s="193" customFormat="1" ht="15" customHeight="1" x14ac:dyDescent="0.2">
      <c r="A239" s="428" t="s">
        <v>2</v>
      </c>
      <c r="B239" s="429">
        <v>45870</v>
      </c>
      <c r="C239" s="430"/>
      <c r="D239" s="430"/>
      <c r="E239" s="430"/>
      <c r="F239" s="430"/>
      <c r="G239" s="430"/>
      <c r="H239" s="430"/>
      <c r="I239" s="430"/>
      <c r="J239" s="430"/>
      <c r="K239" s="430"/>
      <c r="L239" s="430"/>
      <c r="M239" s="431" t="s">
        <v>2</v>
      </c>
      <c r="N239" s="432"/>
      <c r="O239" s="431"/>
      <c r="P239" s="206" t="s">
        <v>392</v>
      </c>
      <c r="Q239" s="207">
        <f>T239/S239</f>
        <v>0.31136000000000003</v>
      </c>
      <c r="R239" s="198" t="s">
        <v>394</v>
      </c>
      <c r="S239" s="362">
        <v>1</v>
      </c>
      <c r="T239" s="506">
        <v>0.31136000000000003</v>
      </c>
      <c r="U239" s="432"/>
      <c r="V239" s="856"/>
      <c r="W239" s="178"/>
      <c r="X239" s="178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6"/>
      <c r="AT239" s="176"/>
      <c r="AU239" s="176"/>
      <c r="AV239" s="176"/>
      <c r="AW239" s="176"/>
      <c r="AX239" s="176"/>
      <c r="AY239" s="176"/>
      <c r="AZ239" s="176"/>
      <c r="BA239" s="176"/>
      <c r="BB239" s="176"/>
      <c r="BC239" s="176"/>
      <c r="BD239" s="176"/>
      <c r="BE239" s="176"/>
      <c r="BF239" s="176"/>
      <c r="BG239" s="176"/>
      <c r="BH239" s="176"/>
      <c r="BI239" s="176"/>
      <c r="BJ239" s="176"/>
      <c r="BK239" s="176"/>
      <c r="BL239" s="176"/>
      <c r="BM239" s="176"/>
      <c r="BN239" s="176"/>
      <c r="BO239" s="176"/>
      <c r="BP239" s="176"/>
      <c r="BQ239" s="176"/>
      <c r="BR239" s="176"/>
      <c r="BS239" s="176"/>
      <c r="BT239" s="176"/>
      <c r="BU239" s="176"/>
    </row>
    <row r="240" spans="1:73" s="197" customFormat="1" ht="15" customHeight="1" x14ac:dyDescent="0.2">
      <c r="A240" s="428" t="s">
        <v>3</v>
      </c>
      <c r="B240" s="429">
        <v>45870</v>
      </c>
      <c r="C240" s="430"/>
      <c r="D240" s="430"/>
      <c r="E240" s="430"/>
      <c r="F240" s="430"/>
      <c r="G240" s="430"/>
      <c r="H240" s="430"/>
      <c r="I240" s="430"/>
      <c r="J240" s="430"/>
      <c r="K240" s="430"/>
      <c r="L240" s="430"/>
      <c r="M240" s="431" t="s">
        <v>2</v>
      </c>
      <c r="N240" s="432"/>
      <c r="O240" s="431"/>
      <c r="P240" s="201" t="s">
        <v>661</v>
      </c>
      <c r="Q240" s="207">
        <f t="shared" ref="Q240:Q245" si="13">T240/S240</f>
        <v>0.31922499999999998</v>
      </c>
      <c r="R240" s="198" t="s">
        <v>394</v>
      </c>
      <c r="S240" s="204">
        <v>4</v>
      </c>
      <c r="T240" s="518">
        <v>1.2768999999999999</v>
      </c>
      <c r="U240" s="427"/>
      <c r="V240" s="857"/>
      <c r="W240" s="178"/>
      <c r="X240" s="196"/>
    </row>
    <row r="241" spans="1:73" s="197" customFormat="1" ht="26.25" customHeight="1" x14ac:dyDescent="0.2">
      <c r="A241" s="428"/>
      <c r="B241" s="429"/>
      <c r="C241" s="430"/>
      <c r="D241" s="430"/>
      <c r="E241" s="430"/>
      <c r="F241" s="430"/>
      <c r="G241" s="430"/>
      <c r="H241" s="430"/>
      <c r="I241" s="430"/>
      <c r="J241" s="430"/>
      <c r="K241" s="430"/>
      <c r="L241" s="430"/>
      <c r="M241" s="431"/>
      <c r="N241" s="432"/>
      <c r="O241" s="431"/>
      <c r="P241" s="433" t="s">
        <v>702</v>
      </c>
      <c r="Q241" s="547">
        <f>T241/S241</f>
        <v>1.8</v>
      </c>
      <c r="R241" s="430" t="s">
        <v>426</v>
      </c>
      <c r="S241" s="435">
        <v>2</v>
      </c>
      <c r="T241" s="547">
        <v>3.6</v>
      </c>
      <c r="U241" s="427"/>
      <c r="V241" s="857"/>
      <c r="W241" s="178"/>
      <c r="X241" s="196"/>
    </row>
    <row r="242" spans="1:73" s="197" customFormat="1" ht="15" customHeight="1" x14ac:dyDescent="0.2">
      <c r="A242" s="428" t="s">
        <v>4</v>
      </c>
      <c r="B242" s="429">
        <v>45870</v>
      </c>
      <c r="C242" s="430"/>
      <c r="D242" s="430"/>
      <c r="E242" s="430"/>
      <c r="F242" s="430"/>
      <c r="G242" s="430"/>
      <c r="H242" s="430"/>
      <c r="I242" s="430"/>
      <c r="J242" s="430"/>
      <c r="K242" s="430"/>
      <c r="L242" s="430"/>
      <c r="M242" s="431" t="s">
        <v>2</v>
      </c>
      <c r="N242" s="432"/>
      <c r="O242" s="431"/>
      <c r="P242" s="227" t="s">
        <v>662</v>
      </c>
      <c r="Q242" s="207">
        <f t="shared" si="13"/>
        <v>0.4</v>
      </c>
      <c r="R242" s="198" t="s">
        <v>394</v>
      </c>
      <c r="S242" s="435">
        <v>2</v>
      </c>
      <c r="T242" s="434">
        <v>0.8</v>
      </c>
      <c r="U242" s="427"/>
      <c r="V242" s="857"/>
      <c r="W242" s="388" t="s">
        <v>665</v>
      </c>
      <c r="X242" s="196"/>
    </row>
    <row r="243" spans="1:73" s="197" customFormat="1" ht="21" customHeight="1" x14ac:dyDescent="0.2">
      <c r="A243" s="428" t="s">
        <v>5</v>
      </c>
      <c r="B243" s="429">
        <v>45870</v>
      </c>
      <c r="C243" s="430"/>
      <c r="D243" s="430"/>
      <c r="E243" s="430"/>
      <c r="F243" s="430"/>
      <c r="G243" s="430"/>
      <c r="H243" s="430"/>
      <c r="I243" s="430"/>
      <c r="J243" s="430"/>
      <c r="K243" s="430"/>
      <c r="L243" s="430"/>
      <c r="M243" s="431" t="s">
        <v>2</v>
      </c>
      <c r="N243" s="432"/>
      <c r="O243" s="431"/>
      <c r="P243" s="227" t="s">
        <v>663</v>
      </c>
      <c r="Q243" s="207">
        <f t="shared" si="13"/>
        <v>0.41351199999999999</v>
      </c>
      <c r="R243" s="198" t="s">
        <v>394</v>
      </c>
      <c r="S243" s="435">
        <v>5</v>
      </c>
      <c r="T243" s="434">
        <v>2.0675599999999998</v>
      </c>
      <c r="U243" s="427"/>
      <c r="V243" s="857"/>
      <c r="W243" s="388" t="s">
        <v>665</v>
      </c>
      <c r="X243" s="196"/>
    </row>
    <row r="244" spans="1:73" s="197" customFormat="1" ht="15" customHeight="1" x14ac:dyDescent="0.2">
      <c r="A244" s="428" t="s">
        <v>46</v>
      </c>
      <c r="B244" s="429">
        <v>45870</v>
      </c>
      <c r="C244" s="430"/>
      <c r="D244" s="430"/>
      <c r="E244" s="430"/>
      <c r="F244" s="430"/>
      <c r="G244" s="430"/>
      <c r="H244" s="430"/>
      <c r="I244" s="430"/>
      <c r="J244" s="430"/>
      <c r="K244" s="430"/>
      <c r="L244" s="430"/>
      <c r="M244" s="431" t="s">
        <v>2</v>
      </c>
      <c r="N244" s="432"/>
      <c r="O244" s="431"/>
      <c r="P244" s="227" t="s">
        <v>664</v>
      </c>
      <c r="Q244" s="207">
        <f t="shared" si="13"/>
        <v>4.3102799999999997</v>
      </c>
      <c r="R244" s="198" t="s">
        <v>394</v>
      </c>
      <c r="S244" s="435">
        <v>0.5</v>
      </c>
      <c r="T244" s="434">
        <v>2.1551399999999998</v>
      </c>
      <c r="U244" s="461"/>
      <c r="V244" s="858"/>
      <c r="W244" s="388" t="s">
        <v>665</v>
      </c>
      <c r="X244" s="178"/>
    </row>
    <row r="245" spans="1:73" s="197" customFormat="1" ht="15" customHeight="1" x14ac:dyDescent="0.2">
      <c r="A245" s="428" t="s">
        <v>47</v>
      </c>
      <c r="B245" s="429">
        <v>45870</v>
      </c>
      <c r="C245" s="430"/>
      <c r="D245" s="430"/>
      <c r="E245" s="430"/>
      <c r="F245" s="430"/>
      <c r="G245" s="430"/>
      <c r="H245" s="430"/>
      <c r="I245" s="430"/>
      <c r="J245" s="430"/>
      <c r="K245" s="430"/>
      <c r="L245" s="430"/>
      <c r="M245" s="431" t="s">
        <v>2</v>
      </c>
      <c r="N245" s="432"/>
      <c r="O245" s="431"/>
      <c r="P245" s="227" t="s">
        <v>631</v>
      </c>
      <c r="Q245" s="207">
        <f t="shared" si="13"/>
        <v>0.36604999999999999</v>
      </c>
      <c r="R245" s="198" t="s">
        <v>394</v>
      </c>
      <c r="S245" s="435">
        <v>2</v>
      </c>
      <c r="T245" s="434">
        <v>0.73209999999999997</v>
      </c>
      <c r="V245" s="857"/>
      <c r="W245" s="388" t="s">
        <v>665</v>
      </c>
      <c r="X245" s="178"/>
    </row>
    <row r="246" spans="1:73" s="251" customFormat="1" ht="12" customHeight="1" x14ac:dyDescent="0.25">
      <c r="A246" s="437"/>
      <c r="B246" s="437"/>
      <c r="C246" s="437"/>
      <c r="D246" s="437"/>
      <c r="E246" s="437"/>
      <c r="F246" s="437"/>
      <c r="G246" s="437"/>
      <c r="H246" s="437"/>
      <c r="I246" s="437"/>
      <c r="J246" s="437"/>
      <c r="K246" s="437"/>
      <c r="L246" s="437"/>
      <c r="M246" s="437"/>
      <c r="N246" s="437"/>
      <c r="O246" s="437"/>
      <c r="U246" s="437"/>
      <c r="V246" s="859"/>
      <c r="W246" s="197"/>
      <c r="X246" s="196"/>
      <c r="Y246" s="181"/>
      <c r="Z246" s="181"/>
      <c r="AA246" s="181"/>
      <c r="AB246" s="181"/>
      <c r="AC246" s="181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181"/>
      <c r="AT246" s="181"/>
      <c r="AU246" s="181"/>
      <c r="AV246" s="181"/>
      <c r="AW246" s="181"/>
      <c r="AX246" s="181"/>
      <c r="AY246" s="181"/>
      <c r="AZ246" s="181"/>
      <c r="BA246" s="181"/>
      <c r="BB246" s="181"/>
      <c r="BC246" s="181"/>
      <c r="BD246" s="181"/>
      <c r="BE246" s="181"/>
      <c r="BF246" s="181"/>
      <c r="BG246" s="181"/>
      <c r="BH246" s="181"/>
      <c r="BI246" s="181"/>
      <c r="BJ246" s="181"/>
      <c r="BK246" s="181"/>
      <c r="BL246" s="181"/>
      <c r="BM246" s="181"/>
      <c r="BN246" s="181"/>
      <c r="BO246" s="181"/>
      <c r="BP246" s="181"/>
      <c r="BQ246" s="181"/>
      <c r="BR246" s="181"/>
      <c r="BS246" s="181"/>
      <c r="BT246" s="181"/>
      <c r="BU246" s="181"/>
    </row>
    <row r="247" spans="1:73" s="181" customFormat="1" ht="13.5" customHeight="1" x14ac:dyDescent="0.25">
      <c r="A247" s="437"/>
      <c r="B247" s="437"/>
      <c r="C247" s="437"/>
      <c r="D247" s="437"/>
      <c r="E247" s="437"/>
      <c r="F247" s="437"/>
      <c r="G247" s="437"/>
      <c r="H247" s="437"/>
      <c r="I247" s="437"/>
      <c r="J247" s="437"/>
      <c r="K247" s="437"/>
      <c r="L247" s="437"/>
      <c r="M247" s="437"/>
      <c r="N247" s="437"/>
      <c r="O247" s="437"/>
      <c r="P247" s="438"/>
      <c r="Q247" s="437"/>
      <c r="R247" s="437"/>
      <c r="S247" s="437"/>
      <c r="T247" s="186"/>
      <c r="U247" s="437"/>
      <c r="V247" s="513" t="s">
        <v>139</v>
      </c>
      <c r="W247" s="197"/>
      <c r="X247" s="196"/>
    </row>
    <row r="248" spans="1:73" s="183" customFormat="1" ht="22.5" customHeight="1" x14ac:dyDescent="0.2">
      <c r="A248" s="437"/>
      <c r="B248" s="437"/>
      <c r="C248" s="437"/>
      <c r="D248" s="437"/>
      <c r="E248" s="437"/>
      <c r="F248" s="437"/>
      <c r="G248" s="437"/>
      <c r="H248" s="437"/>
      <c r="I248" s="437"/>
      <c r="J248" s="437"/>
      <c r="K248" s="437"/>
      <c r="L248" s="437"/>
      <c r="M248" s="437"/>
      <c r="N248" s="437"/>
      <c r="O248" s="437"/>
      <c r="P248" s="438"/>
      <c r="Q248" s="437"/>
      <c r="R248" s="437"/>
      <c r="S248" s="437"/>
      <c r="T248" s="186"/>
      <c r="U248" s="179"/>
      <c r="V248" s="513" t="s">
        <v>425</v>
      </c>
      <c r="W248" s="197"/>
      <c r="X248" s="196"/>
    </row>
    <row r="249" spans="1:73" s="185" customFormat="1" ht="9.75" customHeight="1" x14ac:dyDescent="0.25">
      <c r="A249" s="437"/>
      <c r="B249" s="437"/>
      <c r="C249" s="437"/>
      <c r="D249" s="437"/>
      <c r="E249" s="437"/>
      <c r="F249" s="437"/>
      <c r="G249" s="437"/>
      <c r="H249" s="437"/>
      <c r="I249" s="437"/>
      <c r="J249" s="437"/>
      <c r="K249" s="437"/>
      <c r="L249" s="437"/>
      <c r="M249" s="437"/>
      <c r="N249" s="437"/>
      <c r="O249" s="437"/>
      <c r="P249" s="438"/>
      <c r="Q249" s="437"/>
      <c r="R249" s="437"/>
      <c r="S249" s="437"/>
      <c r="T249" s="186"/>
      <c r="U249" s="437"/>
      <c r="V249" s="859"/>
      <c r="W249" s="180"/>
      <c r="X249" s="180"/>
    </row>
    <row r="250" spans="1:73" s="186" customFormat="1" ht="30" customHeight="1" x14ac:dyDescent="0.25">
      <c r="A250" s="791" t="s">
        <v>421</v>
      </c>
      <c r="B250" s="792"/>
      <c r="C250" s="792"/>
      <c r="D250" s="792"/>
      <c r="E250" s="792"/>
      <c r="F250" s="792"/>
      <c r="G250" s="792"/>
      <c r="H250" s="792"/>
      <c r="I250" s="792"/>
      <c r="J250" s="792"/>
      <c r="K250" s="792"/>
      <c r="L250" s="792"/>
      <c r="M250" s="792"/>
      <c r="N250" s="792"/>
      <c r="O250" s="792"/>
      <c r="P250" s="792"/>
      <c r="Q250" s="792"/>
      <c r="R250" s="792"/>
      <c r="S250" s="792"/>
      <c r="T250" s="792"/>
      <c r="U250" s="792"/>
      <c r="V250" s="792"/>
      <c r="W250" s="180"/>
      <c r="X250" s="180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  <c r="AI250" s="176"/>
      <c r="AJ250" s="176"/>
      <c r="AK250" s="176"/>
      <c r="AL250" s="176"/>
      <c r="AM250" s="176"/>
      <c r="AN250" s="176"/>
      <c r="AO250" s="176"/>
      <c r="AP250" s="176"/>
      <c r="AQ250" s="176"/>
      <c r="AR250" s="176"/>
      <c r="AS250" s="176"/>
      <c r="AT250" s="176"/>
      <c r="AU250" s="176"/>
      <c r="AV250" s="176"/>
      <c r="AW250" s="176"/>
      <c r="AX250" s="176"/>
      <c r="AY250" s="176"/>
      <c r="AZ250" s="176"/>
      <c r="BA250" s="176"/>
      <c r="BB250" s="176"/>
      <c r="BC250" s="176"/>
      <c r="BD250" s="176"/>
      <c r="BE250" s="176"/>
      <c r="BF250" s="176"/>
      <c r="BG250" s="176"/>
      <c r="BH250" s="176"/>
      <c r="BI250" s="176"/>
      <c r="BJ250" s="176"/>
      <c r="BK250" s="176"/>
      <c r="BL250" s="176"/>
      <c r="BM250" s="176"/>
      <c r="BN250" s="176"/>
      <c r="BO250" s="176"/>
      <c r="BP250" s="176"/>
      <c r="BQ250" s="176"/>
      <c r="BR250" s="176"/>
      <c r="BS250" s="176"/>
      <c r="BT250" s="176"/>
      <c r="BU250" s="176"/>
    </row>
    <row r="251" spans="1:73" ht="15" customHeight="1" x14ac:dyDescent="0.2">
      <c r="A251" s="439"/>
      <c r="B251" s="439"/>
      <c r="C251" s="439"/>
      <c r="D251" s="439"/>
      <c r="E251" s="439"/>
      <c r="F251" s="439"/>
      <c r="G251" s="439"/>
      <c r="H251" s="439"/>
      <c r="I251" s="439"/>
      <c r="J251" s="439"/>
      <c r="K251" s="439"/>
      <c r="L251" s="439"/>
      <c r="M251" s="440" t="s">
        <v>424</v>
      </c>
      <c r="N251" s="793" t="s">
        <v>13</v>
      </c>
      <c r="O251" s="793"/>
      <c r="P251" s="793"/>
      <c r="Q251" s="793"/>
      <c r="R251" s="793"/>
      <c r="S251" s="793"/>
      <c r="T251" s="793"/>
      <c r="U251" s="439"/>
      <c r="V251" s="440"/>
      <c r="W251" s="184"/>
      <c r="X251" s="184"/>
    </row>
    <row r="252" spans="1:73" ht="15.75" customHeight="1" x14ac:dyDescent="0.2">
      <c r="A252" s="441"/>
      <c r="B252" s="441"/>
      <c r="C252" s="441"/>
      <c r="D252" s="441"/>
      <c r="E252" s="441"/>
      <c r="F252" s="441"/>
      <c r="G252" s="441"/>
      <c r="H252" s="441"/>
      <c r="I252" s="441"/>
      <c r="J252" s="441"/>
      <c r="K252" s="441"/>
      <c r="L252" s="441"/>
      <c r="M252" s="441"/>
      <c r="N252" s="794" t="s">
        <v>11</v>
      </c>
      <c r="O252" s="794"/>
      <c r="P252" s="794"/>
      <c r="Q252" s="794"/>
      <c r="R252" s="794"/>
      <c r="S252" s="794"/>
      <c r="T252" s="794"/>
      <c r="U252" s="441"/>
      <c r="V252" s="860"/>
      <c r="W252" s="184"/>
      <c r="X252" s="184"/>
    </row>
    <row r="253" spans="1:73" ht="15" customHeight="1" x14ac:dyDescent="0.2">
      <c r="A253" s="795" t="s">
        <v>561</v>
      </c>
      <c r="B253" s="795"/>
      <c r="C253" s="795"/>
      <c r="D253" s="795"/>
      <c r="E253" s="795"/>
      <c r="F253" s="795"/>
      <c r="G253" s="795"/>
      <c r="H253" s="795"/>
      <c r="I253" s="795"/>
      <c r="J253" s="795"/>
      <c r="K253" s="795"/>
      <c r="L253" s="795"/>
      <c r="M253" s="795"/>
      <c r="N253" s="795"/>
      <c r="O253" s="795"/>
      <c r="P253" s="795"/>
      <c r="Q253" s="795"/>
      <c r="R253" s="795"/>
      <c r="S253" s="795"/>
      <c r="T253" s="795"/>
      <c r="U253" s="795"/>
      <c r="V253" s="795"/>
    </row>
    <row r="254" spans="1:73" s="189" customFormat="1" ht="17.25" customHeight="1" x14ac:dyDescent="0.2">
      <c r="A254" s="796" t="s">
        <v>1</v>
      </c>
      <c r="B254" s="799" t="s">
        <v>17</v>
      </c>
      <c r="C254" s="802" t="s">
        <v>18</v>
      </c>
      <c r="D254" s="803"/>
      <c r="E254" s="803"/>
      <c r="F254" s="803"/>
      <c r="G254" s="803"/>
      <c r="H254" s="803"/>
      <c r="I254" s="803"/>
      <c r="J254" s="803"/>
      <c r="K254" s="803"/>
      <c r="L254" s="803"/>
      <c r="M254" s="803"/>
      <c r="N254" s="803"/>
      <c r="O254" s="804"/>
      <c r="P254" s="805" t="s">
        <v>19</v>
      </c>
      <c r="Q254" s="805" t="s">
        <v>20</v>
      </c>
      <c r="R254" s="805" t="s">
        <v>21</v>
      </c>
      <c r="S254" s="805" t="s">
        <v>22</v>
      </c>
      <c r="T254" s="805" t="s">
        <v>23</v>
      </c>
      <c r="U254" s="805" t="s">
        <v>24</v>
      </c>
      <c r="V254" s="861" t="s">
        <v>25</v>
      </c>
      <c r="W254" s="178"/>
      <c r="X254" s="178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76"/>
      <c r="BD254" s="176"/>
      <c r="BE254" s="176"/>
      <c r="BF254" s="176"/>
      <c r="BG254" s="176"/>
      <c r="BH254" s="176"/>
      <c r="BI254" s="176"/>
      <c r="BJ254" s="176"/>
      <c r="BK254" s="176"/>
      <c r="BL254" s="176"/>
      <c r="BM254" s="176"/>
      <c r="BN254" s="176"/>
      <c r="BO254" s="176"/>
      <c r="BP254" s="176"/>
      <c r="BQ254" s="176"/>
      <c r="BR254" s="176"/>
      <c r="BS254" s="176"/>
      <c r="BT254" s="176"/>
      <c r="BU254" s="176"/>
    </row>
    <row r="255" spans="1:73" s="193" customFormat="1" x14ac:dyDescent="0.2">
      <c r="A255" s="797"/>
      <c r="B255" s="800"/>
      <c r="C255" s="802" t="s">
        <v>26</v>
      </c>
      <c r="D255" s="803"/>
      <c r="E255" s="803"/>
      <c r="F255" s="803"/>
      <c r="G255" s="803"/>
      <c r="H255" s="803"/>
      <c r="I255" s="803"/>
      <c r="J255" s="803"/>
      <c r="K255" s="803"/>
      <c r="L255" s="803"/>
      <c r="M255" s="804"/>
      <c r="N255" s="808" t="s">
        <v>27</v>
      </c>
      <c r="O255" s="809"/>
      <c r="P255" s="806"/>
      <c r="Q255" s="806"/>
      <c r="R255" s="806"/>
      <c r="S255" s="806"/>
      <c r="T255" s="806"/>
      <c r="U255" s="806"/>
      <c r="V255" s="862"/>
      <c r="W255" s="178"/>
      <c r="X255" s="178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  <c r="AI255" s="176"/>
      <c r="AJ255" s="176"/>
      <c r="AK255" s="176"/>
      <c r="AL255" s="176"/>
      <c r="AM255" s="176"/>
      <c r="AN255" s="176"/>
      <c r="AO255" s="176"/>
      <c r="AP255" s="176"/>
      <c r="AQ255" s="176"/>
      <c r="AR255" s="176"/>
      <c r="AS255" s="176"/>
      <c r="AT255" s="176"/>
      <c r="AU255" s="176"/>
      <c r="AV255" s="176"/>
      <c r="AW255" s="176"/>
      <c r="AX255" s="176"/>
      <c r="AY255" s="176"/>
      <c r="AZ255" s="176"/>
      <c r="BA255" s="176"/>
      <c r="BB255" s="176"/>
      <c r="BC255" s="176"/>
      <c r="BD255" s="176"/>
      <c r="BE255" s="176"/>
      <c r="BF255" s="176"/>
      <c r="BG255" s="176"/>
      <c r="BH255" s="176"/>
      <c r="BI255" s="176"/>
      <c r="BJ255" s="176"/>
      <c r="BK255" s="176"/>
      <c r="BL255" s="176"/>
      <c r="BM255" s="176"/>
      <c r="BN255" s="176"/>
      <c r="BO255" s="176"/>
      <c r="BP255" s="176"/>
      <c r="BQ255" s="176"/>
      <c r="BR255" s="176"/>
      <c r="BS255" s="176"/>
      <c r="BT255" s="176"/>
      <c r="BU255" s="176"/>
    </row>
    <row r="256" spans="1:73" s="193" customFormat="1" x14ac:dyDescent="0.2">
      <c r="A256" s="797"/>
      <c r="B256" s="800"/>
      <c r="C256" s="802" t="s">
        <v>28</v>
      </c>
      <c r="D256" s="803"/>
      <c r="E256" s="803"/>
      <c r="F256" s="803"/>
      <c r="G256" s="803"/>
      <c r="H256" s="803"/>
      <c r="I256" s="803"/>
      <c r="J256" s="803"/>
      <c r="K256" s="803"/>
      <c r="L256" s="804"/>
      <c r="M256" s="799" t="s">
        <v>29</v>
      </c>
      <c r="N256" s="810"/>
      <c r="O256" s="811"/>
      <c r="P256" s="806"/>
      <c r="Q256" s="806"/>
      <c r="R256" s="806"/>
      <c r="S256" s="806"/>
      <c r="T256" s="806"/>
      <c r="U256" s="806"/>
      <c r="V256" s="862"/>
      <c r="W256" s="178"/>
      <c r="X256" s="178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76"/>
      <c r="AJ256" s="176"/>
      <c r="AK256" s="176"/>
      <c r="AL256" s="176"/>
      <c r="AM256" s="176"/>
      <c r="AN256" s="176"/>
      <c r="AO256" s="176"/>
      <c r="AP256" s="176"/>
      <c r="AQ256" s="176"/>
      <c r="AR256" s="176"/>
      <c r="AS256" s="176"/>
      <c r="AT256" s="176"/>
      <c r="AU256" s="176"/>
      <c r="AV256" s="176"/>
      <c r="AW256" s="176"/>
      <c r="AX256" s="176"/>
      <c r="AY256" s="176"/>
      <c r="AZ256" s="176"/>
      <c r="BA256" s="176"/>
      <c r="BB256" s="176"/>
      <c r="BC256" s="176"/>
      <c r="BD256" s="176"/>
      <c r="BE256" s="176"/>
      <c r="BF256" s="176"/>
      <c r="BG256" s="176"/>
      <c r="BH256" s="176"/>
      <c r="BI256" s="176"/>
      <c r="BJ256" s="176"/>
      <c r="BK256" s="176"/>
      <c r="BL256" s="176"/>
      <c r="BM256" s="176"/>
      <c r="BN256" s="176"/>
      <c r="BO256" s="176"/>
      <c r="BP256" s="176"/>
      <c r="BQ256" s="176"/>
      <c r="BR256" s="176"/>
      <c r="BS256" s="176"/>
      <c r="BT256" s="176"/>
      <c r="BU256" s="176"/>
    </row>
    <row r="257" spans="1:73" s="193" customFormat="1" ht="26.25" customHeight="1" x14ac:dyDescent="0.2">
      <c r="A257" s="797"/>
      <c r="B257" s="800"/>
      <c r="C257" s="802" t="s">
        <v>30</v>
      </c>
      <c r="D257" s="803"/>
      <c r="E257" s="804"/>
      <c r="F257" s="802" t="s">
        <v>31</v>
      </c>
      <c r="G257" s="803"/>
      <c r="H257" s="804"/>
      <c r="I257" s="812" t="s">
        <v>32</v>
      </c>
      <c r="J257" s="813"/>
      <c r="K257" s="812" t="s">
        <v>33</v>
      </c>
      <c r="L257" s="813"/>
      <c r="M257" s="800"/>
      <c r="N257" s="805" t="s">
        <v>34</v>
      </c>
      <c r="O257" s="805" t="s">
        <v>35</v>
      </c>
      <c r="P257" s="806"/>
      <c r="Q257" s="806"/>
      <c r="R257" s="806"/>
      <c r="S257" s="806"/>
      <c r="T257" s="806"/>
      <c r="U257" s="806"/>
      <c r="V257" s="862"/>
      <c r="W257" s="178"/>
      <c r="X257" s="178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76"/>
      <c r="AJ257" s="176"/>
      <c r="AK257" s="176"/>
      <c r="AL257" s="176"/>
      <c r="AM257" s="176"/>
      <c r="AN257" s="176"/>
      <c r="AO257" s="176"/>
      <c r="AP257" s="176"/>
      <c r="AQ257" s="176"/>
      <c r="AR257" s="176"/>
      <c r="AS257" s="176"/>
      <c r="AT257" s="176"/>
      <c r="AU257" s="176"/>
      <c r="AV257" s="176"/>
      <c r="AW257" s="176"/>
      <c r="AX257" s="176"/>
      <c r="AY257" s="176"/>
      <c r="AZ257" s="176"/>
      <c r="BA257" s="176"/>
      <c r="BB257" s="176"/>
      <c r="BC257" s="176"/>
      <c r="BD257" s="176"/>
      <c r="BE257" s="176"/>
      <c r="BF257" s="176"/>
      <c r="BG257" s="176"/>
      <c r="BH257" s="176"/>
      <c r="BI257" s="176"/>
      <c r="BJ257" s="176"/>
      <c r="BK257" s="176"/>
      <c r="BL257" s="176"/>
      <c r="BM257" s="176"/>
      <c r="BN257" s="176"/>
      <c r="BO257" s="176"/>
      <c r="BP257" s="176"/>
      <c r="BQ257" s="176"/>
      <c r="BR257" s="176"/>
      <c r="BS257" s="176"/>
      <c r="BT257" s="176"/>
      <c r="BU257" s="176"/>
    </row>
    <row r="258" spans="1:73" ht="79.5" customHeight="1" x14ac:dyDescent="0.2">
      <c r="A258" s="798"/>
      <c r="B258" s="801"/>
      <c r="C258" s="442" t="s">
        <v>36</v>
      </c>
      <c r="D258" s="489" t="s">
        <v>37</v>
      </c>
      <c r="E258" s="442" t="s">
        <v>38</v>
      </c>
      <c r="F258" s="442" t="s">
        <v>39</v>
      </c>
      <c r="G258" s="489" t="s">
        <v>40</v>
      </c>
      <c r="H258" s="442" t="s">
        <v>41</v>
      </c>
      <c r="I258" s="489" t="s">
        <v>42</v>
      </c>
      <c r="J258" s="489" t="s">
        <v>43</v>
      </c>
      <c r="K258" s="489" t="s">
        <v>44</v>
      </c>
      <c r="L258" s="489" t="s">
        <v>45</v>
      </c>
      <c r="M258" s="801"/>
      <c r="N258" s="807"/>
      <c r="O258" s="807"/>
      <c r="P258" s="807"/>
      <c r="Q258" s="807"/>
      <c r="R258" s="807"/>
      <c r="S258" s="807"/>
      <c r="T258" s="807"/>
      <c r="U258" s="807"/>
      <c r="V258" s="863"/>
    </row>
    <row r="259" spans="1:73" s="193" customFormat="1" ht="12.75" customHeight="1" x14ac:dyDescent="0.2">
      <c r="A259" s="221" t="s">
        <v>2</v>
      </c>
      <c r="B259" s="221" t="s">
        <v>3</v>
      </c>
      <c r="C259" s="221" t="s">
        <v>4</v>
      </c>
      <c r="D259" s="221" t="s">
        <v>5</v>
      </c>
      <c r="E259" s="221" t="s">
        <v>46</v>
      </c>
      <c r="F259" s="221" t="s">
        <v>47</v>
      </c>
      <c r="G259" s="221" t="s">
        <v>48</v>
      </c>
      <c r="H259" s="221" t="s">
        <v>49</v>
      </c>
      <c r="I259" s="221" t="s">
        <v>50</v>
      </c>
      <c r="J259" s="221" t="s">
        <v>51</v>
      </c>
      <c r="K259" s="221" t="s">
        <v>52</v>
      </c>
      <c r="L259" s="221" t="s">
        <v>53</v>
      </c>
      <c r="M259" s="221" t="s">
        <v>54</v>
      </c>
      <c r="N259" s="221" t="s">
        <v>55</v>
      </c>
      <c r="O259" s="221" t="s">
        <v>56</v>
      </c>
      <c r="P259" s="443" t="s">
        <v>57</v>
      </c>
      <c r="Q259" s="221" t="s">
        <v>58</v>
      </c>
      <c r="R259" s="221" t="s">
        <v>59</v>
      </c>
      <c r="S259" s="221" t="s">
        <v>60</v>
      </c>
      <c r="T259" s="221" t="s">
        <v>61</v>
      </c>
      <c r="U259" s="221" t="s">
        <v>62</v>
      </c>
      <c r="V259" s="838" t="s">
        <v>63</v>
      </c>
      <c r="W259" s="178"/>
      <c r="X259" s="178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6"/>
      <c r="AT259" s="176"/>
      <c r="AU259" s="176"/>
      <c r="AV259" s="176"/>
      <c r="AW259" s="176"/>
      <c r="AX259" s="176"/>
      <c r="AY259" s="176"/>
      <c r="AZ259" s="176"/>
      <c r="BA259" s="176"/>
      <c r="BB259" s="176"/>
      <c r="BC259" s="176"/>
      <c r="BD259" s="176"/>
      <c r="BE259" s="176"/>
      <c r="BF259" s="176"/>
      <c r="BG259" s="176"/>
      <c r="BH259" s="176"/>
      <c r="BI259" s="176"/>
      <c r="BJ259" s="176"/>
      <c r="BK259" s="176"/>
      <c r="BL259" s="176"/>
      <c r="BM259" s="176"/>
      <c r="BN259" s="176"/>
      <c r="BO259" s="176"/>
      <c r="BP259" s="176"/>
      <c r="BQ259" s="176"/>
      <c r="BR259" s="176"/>
      <c r="BS259" s="176"/>
      <c r="BT259" s="176"/>
      <c r="BU259" s="176"/>
    </row>
    <row r="260" spans="1:73" s="193" customFormat="1" ht="16.5" customHeight="1" x14ac:dyDescent="0.2">
      <c r="A260" s="428" t="s">
        <v>2</v>
      </c>
      <c r="B260" s="444">
        <v>45901</v>
      </c>
      <c r="C260" s="430"/>
      <c r="D260" s="430"/>
      <c r="E260" s="430"/>
      <c r="F260" s="430"/>
      <c r="G260" s="430"/>
      <c r="H260" s="430"/>
      <c r="I260" s="430"/>
      <c r="J260" s="430"/>
      <c r="K260" s="430"/>
      <c r="L260" s="430"/>
      <c r="M260" s="431" t="s">
        <v>2</v>
      </c>
      <c r="N260" s="432"/>
      <c r="O260" s="431"/>
      <c r="P260" s="206" t="s">
        <v>392</v>
      </c>
      <c r="Q260" s="207">
        <f>T260/S260</f>
        <v>0.33200000000000002</v>
      </c>
      <c r="R260" s="198" t="s">
        <v>394</v>
      </c>
      <c r="S260" s="362">
        <v>1</v>
      </c>
      <c r="T260" s="506">
        <v>0.33200000000000002</v>
      </c>
      <c r="U260" s="432"/>
      <c r="V260" s="856"/>
      <c r="W260" s="352"/>
      <c r="X260" s="178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6"/>
      <c r="AT260" s="176"/>
      <c r="AU260" s="176"/>
      <c r="AV260" s="176"/>
      <c r="AW260" s="176"/>
      <c r="AX260" s="176"/>
      <c r="AY260" s="176"/>
      <c r="AZ260" s="176"/>
      <c r="BA260" s="176"/>
      <c r="BB260" s="176"/>
      <c r="BC260" s="176"/>
      <c r="BD260" s="176"/>
      <c r="BE260" s="176"/>
      <c r="BF260" s="176"/>
      <c r="BG260" s="176"/>
      <c r="BH260" s="176"/>
      <c r="BI260" s="176"/>
      <c r="BJ260" s="176"/>
      <c r="BK260" s="176"/>
      <c r="BL260" s="176"/>
      <c r="BM260" s="176"/>
      <c r="BN260" s="176"/>
      <c r="BO260" s="176"/>
      <c r="BP260" s="176"/>
      <c r="BQ260" s="176"/>
      <c r="BR260" s="176"/>
      <c r="BS260" s="176"/>
      <c r="BT260" s="176"/>
      <c r="BU260" s="176"/>
    </row>
    <row r="261" spans="1:73" s="193" customFormat="1" ht="19.5" customHeight="1" x14ac:dyDescent="0.2">
      <c r="A261" s="428" t="s">
        <v>3</v>
      </c>
      <c r="B261" s="444">
        <v>45901</v>
      </c>
      <c r="C261" s="430"/>
      <c r="D261" s="430"/>
      <c r="E261" s="430"/>
      <c r="F261" s="430"/>
      <c r="G261" s="430"/>
      <c r="H261" s="430"/>
      <c r="I261" s="430"/>
      <c r="J261" s="430"/>
      <c r="K261" s="430"/>
      <c r="L261" s="430"/>
      <c r="M261" s="431" t="s">
        <v>2</v>
      </c>
      <c r="N261" s="432"/>
      <c r="O261" s="431"/>
      <c r="P261" s="201" t="s">
        <v>708</v>
      </c>
      <c r="Q261" s="207">
        <f t="shared" ref="Q261:Q265" si="14">T261/S261</f>
        <v>0.31922499999999998</v>
      </c>
      <c r="R261" s="198" t="s">
        <v>394</v>
      </c>
      <c r="S261" s="204">
        <v>4</v>
      </c>
      <c r="T261" s="518">
        <v>1.2768999999999999</v>
      </c>
      <c r="U261" s="427"/>
      <c r="V261" s="857"/>
      <c r="W261" s="178"/>
      <c r="X261" s="178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6"/>
      <c r="AT261" s="176"/>
      <c r="AU261" s="176"/>
      <c r="AV261" s="176"/>
      <c r="AW261" s="176"/>
      <c r="AX261" s="176"/>
      <c r="AY261" s="176"/>
      <c r="AZ261" s="176"/>
      <c r="BA261" s="176"/>
      <c r="BB261" s="176"/>
      <c r="BC261" s="176"/>
      <c r="BD261" s="176"/>
      <c r="BE261" s="176"/>
      <c r="BF261" s="176"/>
      <c r="BG261" s="176"/>
      <c r="BH261" s="176"/>
      <c r="BI261" s="176"/>
      <c r="BJ261" s="176"/>
      <c r="BK261" s="176"/>
      <c r="BL261" s="176"/>
      <c r="BM261" s="176"/>
      <c r="BN261" s="176"/>
      <c r="BO261" s="176"/>
      <c r="BP261" s="176"/>
      <c r="BQ261" s="176"/>
      <c r="BR261" s="176"/>
      <c r="BS261" s="176"/>
      <c r="BT261" s="176"/>
      <c r="BU261" s="176"/>
    </row>
    <row r="262" spans="1:73" s="193" customFormat="1" ht="32.25" customHeight="1" x14ac:dyDescent="0.2">
      <c r="A262" s="428" t="s">
        <v>4</v>
      </c>
      <c r="B262" s="444">
        <v>45901</v>
      </c>
      <c r="C262" s="430"/>
      <c r="D262" s="430"/>
      <c r="E262" s="430"/>
      <c r="F262" s="430"/>
      <c r="G262" s="430"/>
      <c r="H262" s="430"/>
      <c r="I262" s="430"/>
      <c r="J262" s="430"/>
      <c r="K262" s="430"/>
      <c r="L262" s="430"/>
      <c r="M262" s="431" t="s">
        <v>2</v>
      </c>
      <c r="N262" s="432"/>
      <c r="O262" s="431"/>
      <c r="P262" s="433" t="s">
        <v>704</v>
      </c>
      <c r="Q262" s="207">
        <f t="shared" si="14"/>
        <v>1.8</v>
      </c>
      <c r="R262" s="198" t="s">
        <v>394</v>
      </c>
      <c r="S262" s="204">
        <v>14</v>
      </c>
      <c r="T262" s="548">
        <v>25.2</v>
      </c>
      <c r="U262" s="427"/>
      <c r="V262" s="857"/>
      <c r="W262" s="463"/>
      <c r="X262" s="463"/>
      <c r="Y262" s="463"/>
      <c r="Z262" s="463"/>
      <c r="AA262" s="463"/>
      <c r="AB262" s="463"/>
      <c r="AC262" s="463"/>
      <c r="AD262" s="463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76"/>
      <c r="BD262" s="176"/>
      <c r="BE262" s="176"/>
      <c r="BF262" s="176"/>
      <c r="BG262" s="176"/>
      <c r="BH262" s="176"/>
      <c r="BI262" s="176"/>
      <c r="BJ262" s="176"/>
      <c r="BK262" s="176"/>
      <c r="BL262" s="176"/>
      <c r="BM262" s="176"/>
      <c r="BN262" s="176"/>
      <c r="BO262" s="176"/>
      <c r="BP262" s="176"/>
      <c r="BQ262" s="176"/>
      <c r="BR262" s="176"/>
      <c r="BS262" s="176"/>
      <c r="BT262" s="176"/>
      <c r="BU262" s="176"/>
    </row>
    <row r="263" spans="1:73" s="193" customFormat="1" ht="32.25" customHeight="1" x14ac:dyDescent="0.2">
      <c r="A263" s="428" t="s">
        <v>4</v>
      </c>
      <c r="B263" s="444">
        <v>45901</v>
      </c>
      <c r="C263" s="430"/>
      <c r="D263" s="430"/>
      <c r="E263" s="430"/>
      <c r="F263" s="430"/>
      <c r="G263" s="430"/>
      <c r="H263" s="430"/>
      <c r="I263" s="430"/>
      <c r="J263" s="430"/>
      <c r="K263" s="430"/>
      <c r="L263" s="430"/>
      <c r="M263" s="431" t="s">
        <v>2</v>
      </c>
      <c r="N263" s="432"/>
      <c r="O263" s="431"/>
      <c r="P263" s="433" t="s">
        <v>705</v>
      </c>
      <c r="Q263" s="207">
        <f t="shared" si="14"/>
        <v>1.8</v>
      </c>
      <c r="R263" s="198" t="s">
        <v>394</v>
      </c>
      <c r="S263" s="204">
        <v>6</v>
      </c>
      <c r="T263" s="548">
        <v>10.8</v>
      </c>
      <c r="U263" s="427"/>
      <c r="V263" s="857"/>
      <c r="W263" s="463"/>
      <c r="X263" s="463"/>
      <c r="Y263" s="463"/>
      <c r="Z263" s="463"/>
      <c r="AA263" s="463"/>
      <c r="AB263" s="463"/>
      <c r="AC263" s="463"/>
      <c r="AD263" s="463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176"/>
      <c r="AT263" s="176"/>
      <c r="AU263" s="176"/>
      <c r="AV263" s="176"/>
      <c r="AW263" s="176"/>
      <c r="AX263" s="176"/>
      <c r="AY263" s="176"/>
      <c r="AZ263" s="176"/>
      <c r="BA263" s="176"/>
      <c r="BB263" s="176"/>
      <c r="BC263" s="176"/>
      <c r="BD263" s="176"/>
      <c r="BE263" s="176"/>
      <c r="BF263" s="176"/>
      <c r="BG263" s="176"/>
      <c r="BH263" s="176"/>
      <c r="BI263" s="176"/>
      <c r="BJ263" s="176"/>
      <c r="BK263" s="176"/>
      <c r="BL263" s="176"/>
      <c r="BM263" s="176"/>
      <c r="BN263" s="176"/>
      <c r="BO263" s="176"/>
      <c r="BP263" s="176"/>
      <c r="BQ263" s="176"/>
      <c r="BR263" s="176"/>
      <c r="BS263" s="176"/>
      <c r="BT263" s="176"/>
      <c r="BU263" s="176"/>
    </row>
    <row r="264" spans="1:73" s="193" customFormat="1" ht="32.25" customHeight="1" x14ac:dyDescent="0.2">
      <c r="A264" s="428" t="s">
        <v>4</v>
      </c>
      <c r="B264" s="444">
        <v>45901</v>
      </c>
      <c r="C264" s="430"/>
      <c r="D264" s="430"/>
      <c r="E264" s="430"/>
      <c r="F264" s="430"/>
      <c r="G264" s="430"/>
      <c r="H264" s="430"/>
      <c r="I264" s="430"/>
      <c r="J264" s="430"/>
      <c r="K264" s="430"/>
      <c r="L264" s="430"/>
      <c r="M264" s="431" t="s">
        <v>2</v>
      </c>
      <c r="N264" s="432"/>
      <c r="O264" s="431"/>
      <c r="P264" s="433" t="s">
        <v>706</v>
      </c>
      <c r="Q264" s="207">
        <f t="shared" si="14"/>
        <v>1.8</v>
      </c>
      <c r="R264" s="198" t="s">
        <v>394</v>
      </c>
      <c r="S264" s="204">
        <v>8</v>
      </c>
      <c r="T264" s="548">
        <v>14.4</v>
      </c>
      <c r="U264" s="427"/>
      <c r="V264" s="857"/>
      <c r="W264" s="463"/>
      <c r="X264" s="463"/>
      <c r="Y264" s="463"/>
      <c r="Z264" s="463"/>
      <c r="AA264" s="463"/>
      <c r="AB264" s="463"/>
      <c r="AC264" s="463"/>
      <c r="AD264" s="463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176"/>
      <c r="AT264" s="176"/>
      <c r="AU264" s="176"/>
      <c r="AV264" s="176"/>
      <c r="AW264" s="176"/>
      <c r="AX264" s="176"/>
      <c r="AY264" s="176"/>
      <c r="AZ264" s="176"/>
      <c r="BA264" s="176"/>
      <c r="BB264" s="176"/>
      <c r="BC264" s="176"/>
      <c r="BD264" s="176"/>
      <c r="BE264" s="176"/>
      <c r="BF264" s="176"/>
      <c r="BG264" s="176"/>
      <c r="BH264" s="176"/>
      <c r="BI264" s="176"/>
      <c r="BJ264" s="176"/>
      <c r="BK264" s="176"/>
      <c r="BL264" s="176"/>
      <c r="BM264" s="176"/>
      <c r="BN264" s="176"/>
      <c r="BO264" s="176"/>
      <c r="BP264" s="176"/>
      <c r="BQ264" s="176"/>
      <c r="BR264" s="176"/>
      <c r="BS264" s="176"/>
      <c r="BT264" s="176"/>
      <c r="BU264" s="176"/>
    </row>
    <row r="265" spans="1:73" s="193" customFormat="1" ht="32.25" customHeight="1" x14ac:dyDescent="0.2">
      <c r="A265" s="428" t="s">
        <v>4</v>
      </c>
      <c r="B265" s="444">
        <v>45901</v>
      </c>
      <c r="C265" s="430"/>
      <c r="D265" s="430"/>
      <c r="E265" s="430"/>
      <c r="F265" s="430"/>
      <c r="G265" s="430"/>
      <c r="H265" s="430"/>
      <c r="I265" s="430"/>
      <c r="J265" s="430"/>
      <c r="K265" s="430"/>
      <c r="L265" s="430"/>
      <c r="M265" s="431" t="s">
        <v>2</v>
      </c>
      <c r="N265" s="432"/>
      <c r="O265" s="431"/>
      <c r="P265" s="433" t="s">
        <v>707</v>
      </c>
      <c r="Q265" s="207">
        <f t="shared" si="14"/>
        <v>1.8</v>
      </c>
      <c r="R265" s="198" t="s">
        <v>394</v>
      </c>
      <c r="S265" s="204">
        <v>1</v>
      </c>
      <c r="T265" s="548">
        <v>1.8</v>
      </c>
      <c r="U265" s="427"/>
      <c r="V265" s="857"/>
      <c r="W265" s="463"/>
      <c r="X265" s="463"/>
      <c r="Y265" s="463"/>
      <c r="Z265" s="463"/>
      <c r="AA265" s="463"/>
      <c r="AB265" s="463"/>
      <c r="AC265" s="463"/>
      <c r="AD265" s="463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176"/>
      <c r="AT265" s="176"/>
      <c r="AU265" s="176"/>
      <c r="AV265" s="176"/>
      <c r="AW265" s="176"/>
      <c r="AX265" s="176"/>
      <c r="AY265" s="176"/>
      <c r="AZ265" s="176"/>
      <c r="BA265" s="176"/>
      <c r="BB265" s="176"/>
      <c r="BC265" s="176"/>
      <c r="BD265" s="176"/>
      <c r="BE265" s="176"/>
      <c r="BF265" s="176"/>
      <c r="BG265" s="176"/>
      <c r="BH265" s="176"/>
      <c r="BI265" s="176"/>
      <c r="BJ265" s="176"/>
      <c r="BK265" s="176"/>
      <c r="BL265" s="176"/>
      <c r="BM265" s="176"/>
      <c r="BN265" s="176"/>
      <c r="BO265" s="176"/>
      <c r="BP265" s="176"/>
      <c r="BQ265" s="176"/>
      <c r="BR265" s="176"/>
      <c r="BS265" s="176"/>
      <c r="BT265" s="176"/>
      <c r="BU265" s="176"/>
    </row>
    <row r="266" spans="1:73" s="193" customFormat="1" ht="16.5" customHeight="1" x14ac:dyDescent="0.2">
      <c r="A266" s="428" t="s">
        <v>4</v>
      </c>
      <c r="B266" s="444">
        <v>45901</v>
      </c>
      <c r="C266" s="430"/>
      <c r="D266" s="430"/>
      <c r="E266" s="430"/>
      <c r="F266" s="430"/>
      <c r="G266" s="430"/>
      <c r="H266" s="430"/>
      <c r="I266" s="430"/>
      <c r="J266" s="430"/>
      <c r="K266" s="430"/>
      <c r="L266" s="430"/>
      <c r="M266" s="431" t="s">
        <v>2</v>
      </c>
      <c r="N266" s="432"/>
      <c r="O266" s="431"/>
      <c r="P266" s="227" t="s">
        <v>703</v>
      </c>
      <c r="Q266" s="207">
        <f t="shared" ref="Q266" si="15">T266/S266</f>
        <v>8.16</v>
      </c>
      <c r="R266" s="198" t="s">
        <v>394</v>
      </c>
      <c r="S266" s="204">
        <v>1</v>
      </c>
      <c r="T266" s="548">
        <v>8.16</v>
      </c>
      <c r="U266" s="427"/>
      <c r="V266" s="857"/>
      <c r="W266" s="463"/>
      <c r="X266" s="463"/>
      <c r="Y266" s="463"/>
      <c r="Z266" s="463"/>
      <c r="AA266" s="463"/>
      <c r="AB266" s="463"/>
      <c r="AC266" s="463"/>
      <c r="AD266" s="463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76"/>
      <c r="AT266" s="176"/>
      <c r="AU266" s="176"/>
      <c r="AV266" s="176"/>
      <c r="AW266" s="176"/>
      <c r="AX266" s="176"/>
      <c r="AY266" s="176"/>
      <c r="AZ266" s="176"/>
      <c r="BA266" s="176"/>
      <c r="BB266" s="176"/>
      <c r="BC266" s="176"/>
      <c r="BD266" s="176"/>
      <c r="BE266" s="176"/>
      <c r="BF266" s="176"/>
      <c r="BG266" s="176"/>
      <c r="BH266" s="176"/>
      <c r="BI266" s="176"/>
      <c r="BJ266" s="176"/>
      <c r="BK266" s="176"/>
      <c r="BL266" s="176"/>
      <c r="BM266" s="176"/>
      <c r="BN266" s="176"/>
      <c r="BO266" s="176"/>
      <c r="BP266" s="176"/>
      <c r="BQ266" s="176"/>
      <c r="BR266" s="176"/>
      <c r="BS266" s="176"/>
      <c r="BT266" s="176"/>
      <c r="BU266" s="176"/>
    </row>
    <row r="267" spans="1:73" s="251" customFormat="1" ht="11.25" customHeight="1" x14ac:dyDescent="0.25">
      <c r="A267" s="437"/>
      <c r="B267" s="437"/>
      <c r="C267" s="437"/>
      <c r="D267" s="437"/>
      <c r="E267" s="437"/>
      <c r="F267" s="437"/>
      <c r="G267" s="437"/>
      <c r="H267" s="437"/>
      <c r="I267" s="437"/>
      <c r="J267" s="437"/>
      <c r="K267" s="437"/>
      <c r="L267" s="437"/>
      <c r="M267" s="437"/>
      <c r="N267" s="437"/>
      <c r="O267" s="437"/>
      <c r="P267" s="445"/>
      <c r="Q267" s="437"/>
      <c r="R267" s="437"/>
      <c r="S267" s="437"/>
      <c r="T267" s="186"/>
      <c r="U267" s="437"/>
      <c r="V267" s="859"/>
      <c r="W267" s="477"/>
      <c r="X267" s="477"/>
      <c r="Y267" s="477"/>
      <c r="Z267" s="477"/>
      <c r="AA267" s="477"/>
      <c r="AB267" s="477"/>
      <c r="AC267" s="477"/>
      <c r="AD267" s="477"/>
      <c r="AF267" s="181"/>
      <c r="AG267" s="181"/>
      <c r="AH267" s="181"/>
      <c r="AI267" s="181"/>
      <c r="AJ267" s="181"/>
      <c r="AK267" s="181"/>
      <c r="AL267" s="181"/>
      <c r="AM267" s="181"/>
      <c r="AN267" s="181"/>
      <c r="AO267" s="181"/>
      <c r="AP267" s="181"/>
      <c r="AQ267" s="181"/>
      <c r="AR267" s="181"/>
      <c r="AS267" s="181"/>
      <c r="AT267" s="181"/>
      <c r="AU267" s="181"/>
      <c r="AV267" s="181"/>
      <c r="AW267" s="181"/>
      <c r="AX267" s="181"/>
      <c r="AY267" s="181"/>
      <c r="AZ267" s="181"/>
      <c r="BA267" s="181"/>
      <c r="BB267" s="181"/>
      <c r="BC267" s="181"/>
      <c r="BD267" s="181"/>
      <c r="BE267" s="181"/>
      <c r="BF267" s="181"/>
      <c r="BG267" s="181"/>
      <c r="BH267" s="181"/>
      <c r="BI267" s="181"/>
      <c r="BJ267" s="181"/>
      <c r="BK267" s="181"/>
      <c r="BL267" s="181"/>
      <c r="BM267" s="181"/>
      <c r="BN267" s="181"/>
      <c r="BO267" s="181"/>
      <c r="BP267" s="181"/>
      <c r="BQ267" s="181"/>
      <c r="BR267" s="181"/>
      <c r="BS267" s="181"/>
      <c r="BT267" s="181"/>
      <c r="BU267" s="181"/>
    </row>
    <row r="268" spans="1:73" s="181" customFormat="1" ht="11.25" customHeight="1" x14ac:dyDescent="0.25">
      <c r="A268" s="437"/>
      <c r="B268" s="437"/>
      <c r="C268" s="437"/>
      <c r="D268" s="437"/>
      <c r="E268" s="437"/>
      <c r="F268" s="437"/>
      <c r="G268" s="437"/>
      <c r="H268" s="437"/>
      <c r="I268" s="437"/>
      <c r="J268" s="437"/>
      <c r="K268" s="437"/>
      <c r="L268" s="437"/>
      <c r="M268" s="437"/>
      <c r="N268" s="437"/>
      <c r="O268" s="437"/>
      <c r="P268" s="445"/>
      <c r="Q268" s="437"/>
      <c r="R268" s="437"/>
      <c r="S268" s="437"/>
      <c r="T268" s="186"/>
      <c r="U268" s="437"/>
      <c r="V268" s="513" t="s">
        <v>139</v>
      </c>
      <c r="W268" s="233"/>
      <c r="X268" s="233"/>
    </row>
    <row r="269" spans="1:73" s="183" customFormat="1" ht="22.5" customHeight="1" x14ac:dyDescent="0.2">
      <c r="A269" s="437"/>
      <c r="B269" s="437"/>
      <c r="C269" s="437"/>
      <c r="D269" s="437"/>
      <c r="E269" s="437"/>
      <c r="F269" s="437"/>
      <c r="G269" s="437"/>
      <c r="H269" s="437"/>
      <c r="I269" s="437"/>
      <c r="J269" s="437"/>
      <c r="K269" s="437"/>
      <c r="L269" s="437"/>
      <c r="M269" s="437"/>
      <c r="N269" s="437"/>
      <c r="O269" s="437"/>
      <c r="P269" s="438"/>
      <c r="Q269" s="437"/>
      <c r="R269" s="437"/>
      <c r="S269" s="437"/>
      <c r="T269" s="186"/>
      <c r="U269" s="179"/>
      <c r="V269" s="513" t="s">
        <v>425</v>
      </c>
      <c r="W269" s="233"/>
      <c r="X269" s="233"/>
    </row>
    <row r="270" spans="1:73" s="185" customFormat="1" ht="8.25" customHeight="1" x14ac:dyDescent="0.25">
      <c r="A270" s="437"/>
      <c r="B270" s="437"/>
      <c r="C270" s="437"/>
      <c r="D270" s="437"/>
      <c r="E270" s="437"/>
      <c r="F270" s="437"/>
      <c r="G270" s="437"/>
      <c r="H270" s="437"/>
      <c r="I270" s="437"/>
      <c r="J270" s="437"/>
      <c r="K270" s="437"/>
      <c r="L270" s="437"/>
      <c r="M270" s="437"/>
      <c r="N270" s="437"/>
      <c r="O270" s="437"/>
      <c r="P270" s="438"/>
      <c r="Q270" s="437"/>
      <c r="R270" s="437"/>
      <c r="S270" s="437"/>
      <c r="T270" s="186"/>
      <c r="U270" s="437"/>
      <c r="V270" s="859"/>
      <c r="W270" s="180"/>
      <c r="X270" s="180"/>
    </row>
    <row r="271" spans="1:73" s="186" customFormat="1" ht="31.5" customHeight="1" x14ac:dyDescent="0.25">
      <c r="A271" s="791" t="s">
        <v>421</v>
      </c>
      <c r="B271" s="792"/>
      <c r="C271" s="792"/>
      <c r="D271" s="792"/>
      <c r="E271" s="792"/>
      <c r="F271" s="792"/>
      <c r="G271" s="792"/>
      <c r="H271" s="792"/>
      <c r="I271" s="792"/>
      <c r="J271" s="792"/>
      <c r="K271" s="792"/>
      <c r="L271" s="792"/>
      <c r="M271" s="792"/>
      <c r="N271" s="792"/>
      <c r="O271" s="792"/>
      <c r="P271" s="792"/>
      <c r="Q271" s="792"/>
      <c r="R271" s="792"/>
      <c r="S271" s="792"/>
      <c r="T271" s="792"/>
      <c r="U271" s="792"/>
      <c r="V271" s="792"/>
      <c r="W271" s="180"/>
      <c r="X271" s="180"/>
      <c r="Y271" s="176"/>
      <c r="Z271" s="176"/>
      <c r="AA271" s="176"/>
      <c r="AB271" s="176"/>
      <c r="AC271" s="176"/>
      <c r="AD271" s="176"/>
      <c r="AE271" s="176"/>
      <c r="AF271" s="176"/>
      <c r="AG271" s="176"/>
      <c r="AH271" s="176"/>
      <c r="AI271" s="176"/>
      <c r="AJ271" s="176"/>
      <c r="AK271" s="176"/>
      <c r="AL271" s="176"/>
      <c r="AM271" s="176"/>
      <c r="AN271" s="176"/>
      <c r="AO271" s="176"/>
      <c r="AP271" s="176"/>
      <c r="AQ271" s="176"/>
      <c r="AR271" s="176"/>
      <c r="AS271" s="176"/>
      <c r="AT271" s="176"/>
      <c r="AU271" s="176"/>
      <c r="AV271" s="176"/>
      <c r="AW271" s="176"/>
      <c r="AX271" s="176"/>
      <c r="AY271" s="176"/>
      <c r="AZ271" s="176"/>
      <c r="BA271" s="176"/>
      <c r="BB271" s="176"/>
      <c r="BC271" s="176"/>
      <c r="BD271" s="176"/>
      <c r="BE271" s="176"/>
      <c r="BF271" s="176"/>
      <c r="BG271" s="176"/>
      <c r="BH271" s="176"/>
      <c r="BI271" s="176"/>
      <c r="BJ271" s="176"/>
      <c r="BK271" s="176"/>
      <c r="BL271" s="176"/>
      <c r="BM271" s="176"/>
      <c r="BN271" s="176"/>
      <c r="BO271" s="176"/>
      <c r="BP271" s="176"/>
      <c r="BQ271" s="176"/>
      <c r="BR271" s="176"/>
      <c r="BS271" s="176"/>
      <c r="BT271" s="176"/>
      <c r="BU271" s="176"/>
    </row>
    <row r="272" spans="1:73" ht="12.75" customHeight="1" x14ac:dyDescent="0.2">
      <c r="A272" s="439"/>
      <c r="B272" s="439"/>
      <c r="C272" s="439"/>
      <c r="D272" s="439"/>
      <c r="E272" s="439"/>
      <c r="F272" s="439"/>
      <c r="G272" s="439"/>
      <c r="H272" s="439"/>
      <c r="I272" s="439"/>
      <c r="J272" s="439"/>
      <c r="K272" s="439"/>
      <c r="L272" s="439"/>
      <c r="M272" s="440" t="s">
        <v>424</v>
      </c>
      <c r="N272" s="793" t="s">
        <v>13</v>
      </c>
      <c r="O272" s="793"/>
      <c r="P272" s="793"/>
      <c r="Q272" s="793"/>
      <c r="R272" s="793"/>
      <c r="S272" s="793"/>
      <c r="T272" s="793"/>
      <c r="U272" s="439"/>
      <c r="V272" s="440"/>
      <c r="W272" s="184"/>
      <c r="X272" s="184"/>
    </row>
    <row r="273" spans="1:73" ht="12.75" customHeight="1" x14ac:dyDescent="0.2">
      <c r="A273" s="441"/>
      <c r="B273" s="441"/>
      <c r="C273" s="441"/>
      <c r="D273" s="441"/>
      <c r="E273" s="441"/>
      <c r="F273" s="441"/>
      <c r="G273" s="441"/>
      <c r="H273" s="441"/>
      <c r="I273" s="441"/>
      <c r="J273" s="441"/>
      <c r="K273" s="441"/>
      <c r="L273" s="441"/>
      <c r="M273" s="441"/>
      <c r="N273" s="794" t="s">
        <v>11</v>
      </c>
      <c r="O273" s="794"/>
      <c r="P273" s="794"/>
      <c r="Q273" s="794"/>
      <c r="R273" s="794"/>
      <c r="S273" s="794"/>
      <c r="T273" s="794"/>
      <c r="U273" s="441"/>
      <c r="V273" s="860"/>
      <c r="W273" s="184"/>
      <c r="X273" s="184"/>
    </row>
    <row r="274" spans="1:73" ht="15.75" customHeight="1" x14ac:dyDescent="0.2">
      <c r="A274" s="795" t="s">
        <v>562</v>
      </c>
      <c r="B274" s="795"/>
      <c r="C274" s="795"/>
      <c r="D274" s="795"/>
      <c r="E274" s="795"/>
      <c r="F274" s="795"/>
      <c r="G274" s="795"/>
      <c r="H274" s="795"/>
      <c r="I274" s="795"/>
      <c r="J274" s="795"/>
      <c r="K274" s="795"/>
      <c r="L274" s="795"/>
      <c r="M274" s="795"/>
      <c r="N274" s="795"/>
      <c r="O274" s="795"/>
      <c r="P274" s="795"/>
      <c r="Q274" s="795"/>
      <c r="R274" s="795"/>
      <c r="S274" s="795"/>
      <c r="T274" s="795"/>
      <c r="U274" s="795"/>
      <c r="V274" s="795"/>
    </row>
    <row r="275" spans="1:73" s="189" customFormat="1" ht="18.75" customHeight="1" x14ac:dyDescent="0.2">
      <c r="A275" s="814" t="s">
        <v>1</v>
      </c>
      <c r="B275" s="815" t="s">
        <v>17</v>
      </c>
      <c r="C275" s="814" t="s">
        <v>18</v>
      </c>
      <c r="D275" s="814"/>
      <c r="E275" s="814"/>
      <c r="F275" s="814"/>
      <c r="G275" s="814"/>
      <c r="H275" s="814"/>
      <c r="I275" s="814"/>
      <c r="J275" s="814"/>
      <c r="K275" s="814"/>
      <c r="L275" s="814"/>
      <c r="M275" s="814"/>
      <c r="N275" s="814"/>
      <c r="O275" s="814"/>
      <c r="P275" s="816" t="s">
        <v>19</v>
      </c>
      <c r="Q275" s="816" t="s">
        <v>20</v>
      </c>
      <c r="R275" s="816" t="s">
        <v>21</v>
      </c>
      <c r="S275" s="816" t="s">
        <v>22</v>
      </c>
      <c r="T275" s="816" t="s">
        <v>23</v>
      </c>
      <c r="U275" s="816" t="s">
        <v>24</v>
      </c>
      <c r="V275" s="864" t="s">
        <v>25</v>
      </c>
      <c r="W275" s="178"/>
      <c r="X275" s="178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176"/>
      <c r="BO275" s="176"/>
      <c r="BP275" s="176"/>
      <c r="BQ275" s="176"/>
      <c r="BR275" s="176"/>
      <c r="BS275" s="176"/>
      <c r="BT275" s="176"/>
      <c r="BU275" s="176"/>
    </row>
    <row r="276" spans="1:73" s="193" customFormat="1" x14ac:dyDescent="0.2">
      <c r="A276" s="814"/>
      <c r="B276" s="815"/>
      <c r="C276" s="814" t="s">
        <v>26</v>
      </c>
      <c r="D276" s="814"/>
      <c r="E276" s="814"/>
      <c r="F276" s="814"/>
      <c r="G276" s="814"/>
      <c r="H276" s="814"/>
      <c r="I276" s="814"/>
      <c r="J276" s="814"/>
      <c r="K276" s="814"/>
      <c r="L276" s="814"/>
      <c r="M276" s="814"/>
      <c r="N276" s="815" t="s">
        <v>27</v>
      </c>
      <c r="O276" s="815"/>
      <c r="P276" s="816"/>
      <c r="Q276" s="816"/>
      <c r="R276" s="816"/>
      <c r="S276" s="816"/>
      <c r="T276" s="816"/>
      <c r="U276" s="816"/>
      <c r="V276" s="864"/>
      <c r="W276" s="178"/>
      <c r="X276" s="178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6"/>
      <c r="AT276" s="176"/>
      <c r="AU276" s="176"/>
      <c r="AV276" s="176"/>
      <c r="AW276" s="176"/>
      <c r="AX276" s="176"/>
      <c r="AY276" s="176"/>
      <c r="AZ276" s="176"/>
      <c r="BA276" s="176"/>
      <c r="BB276" s="176"/>
      <c r="BC276" s="176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/>
      <c r="BT276" s="176"/>
      <c r="BU276" s="176"/>
    </row>
    <row r="277" spans="1:73" s="193" customFormat="1" ht="22.5" customHeight="1" x14ac:dyDescent="0.2">
      <c r="A277" s="814"/>
      <c r="B277" s="815"/>
      <c r="C277" s="814" t="s">
        <v>28</v>
      </c>
      <c r="D277" s="814"/>
      <c r="E277" s="814"/>
      <c r="F277" s="814"/>
      <c r="G277" s="814"/>
      <c r="H277" s="814"/>
      <c r="I277" s="814"/>
      <c r="J277" s="814"/>
      <c r="K277" s="814"/>
      <c r="L277" s="814"/>
      <c r="M277" s="815" t="s">
        <v>29</v>
      </c>
      <c r="N277" s="815"/>
      <c r="O277" s="815"/>
      <c r="P277" s="816"/>
      <c r="Q277" s="816"/>
      <c r="R277" s="816"/>
      <c r="S277" s="816"/>
      <c r="T277" s="816"/>
      <c r="U277" s="816"/>
      <c r="V277" s="864"/>
      <c r="W277" s="178"/>
      <c r="X277" s="178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  <c r="AR277" s="176"/>
      <c r="AS277" s="176"/>
      <c r="AT277" s="176"/>
      <c r="AU277" s="176"/>
      <c r="AV277" s="176"/>
      <c r="AW277" s="176"/>
      <c r="AX277" s="176"/>
      <c r="AY277" s="176"/>
      <c r="AZ277" s="176"/>
      <c r="BA277" s="176"/>
      <c r="BB277" s="176"/>
      <c r="BC277" s="176"/>
      <c r="BD277" s="176"/>
      <c r="BE277" s="176"/>
      <c r="BF277" s="176"/>
      <c r="BG277" s="176"/>
      <c r="BH277" s="176"/>
      <c r="BI277" s="176"/>
      <c r="BJ277" s="176"/>
      <c r="BK277" s="176"/>
      <c r="BL277" s="176"/>
      <c r="BM277" s="176"/>
      <c r="BN277" s="176"/>
      <c r="BO277" s="176"/>
      <c r="BP277" s="176"/>
      <c r="BQ277" s="176"/>
      <c r="BR277" s="176"/>
      <c r="BS277" s="176"/>
      <c r="BT277" s="176"/>
      <c r="BU277" s="176"/>
    </row>
    <row r="278" spans="1:73" s="193" customFormat="1" ht="25.5" customHeight="1" x14ac:dyDescent="0.2">
      <c r="A278" s="814"/>
      <c r="B278" s="815"/>
      <c r="C278" s="814" t="s">
        <v>30</v>
      </c>
      <c r="D278" s="814"/>
      <c r="E278" s="814"/>
      <c r="F278" s="814" t="s">
        <v>31</v>
      </c>
      <c r="G278" s="814"/>
      <c r="H278" s="814"/>
      <c r="I278" s="815" t="s">
        <v>32</v>
      </c>
      <c r="J278" s="815"/>
      <c r="K278" s="815" t="s">
        <v>33</v>
      </c>
      <c r="L278" s="815"/>
      <c r="M278" s="815"/>
      <c r="N278" s="816" t="s">
        <v>34</v>
      </c>
      <c r="O278" s="816" t="s">
        <v>35</v>
      </c>
      <c r="P278" s="816"/>
      <c r="Q278" s="816"/>
      <c r="R278" s="816"/>
      <c r="S278" s="816"/>
      <c r="T278" s="816"/>
      <c r="U278" s="816"/>
      <c r="V278" s="864"/>
      <c r="W278" s="178"/>
      <c r="X278" s="178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176"/>
      <c r="AM278" s="176"/>
      <c r="AN278" s="176"/>
      <c r="AO278" s="176"/>
      <c r="AP278" s="176"/>
      <c r="AQ278" s="176"/>
      <c r="AR278" s="176"/>
      <c r="AS278" s="176"/>
      <c r="AT278" s="176"/>
      <c r="AU278" s="176"/>
      <c r="AV278" s="176"/>
      <c r="AW278" s="176"/>
      <c r="AX278" s="176"/>
      <c r="AY278" s="176"/>
      <c r="AZ278" s="176"/>
      <c r="BA278" s="176"/>
      <c r="BB278" s="176"/>
      <c r="BC278" s="176"/>
      <c r="BD278" s="176"/>
      <c r="BE278" s="176"/>
      <c r="BF278" s="176"/>
      <c r="BG278" s="176"/>
      <c r="BH278" s="176"/>
      <c r="BI278" s="176"/>
      <c r="BJ278" s="176"/>
      <c r="BK278" s="176"/>
      <c r="BL278" s="176"/>
      <c r="BM278" s="176"/>
      <c r="BN278" s="176"/>
      <c r="BO278" s="176"/>
      <c r="BP278" s="176"/>
      <c r="BQ278" s="176"/>
      <c r="BR278" s="176"/>
      <c r="BS278" s="176"/>
      <c r="BT278" s="176"/>
      <c r="BU278" s="176"/>
    </row>
    <row r="279" spans="1:73" s="193" customFormat="1" ht="81" customHeight="1" x14ac:dyDescent="0.2">
      <c r="A279" s="814"/>
      <c r="B279" s="815"/>
      <c r="C279" s="442" t="s">
        <v>36</v>
      </c>
      <c r="D279" s="489" t="s">
        <v>37</v>
      </c>
      <c r="E279" s="442" t="s">
        <v>38</v>
      </c>
      <c r="F279" s="442" t="s">
        <v>39</v>
      </c>
      <c r="G279" s="489" t="s">
        <v>40</v>
      </c>
      <c r="H279" s="442" t="s">
        <v>41</v>
      </c>
      <c r="I279" s="489" t="s">
        <v>42</v>
      </c>
      <c r="J279" s="489" t="s">
        <v>43</v>
      </c>
      <c r="K279" s="489" t="s">
        <v>44</v>
      </c>
      <c r="L279" s="489" t="s">
        <v>45</v>
      </c>
      <c r="M279" s="815"/>
      <c r="N279" s="816"/>
      <c r="O279" s="816"/>
      <c r="P279" s="816"/>
      <c r="Q279" s="816"/>
      <c r="R279" s="816"/>
      <c r="S279" s="816"/>
      <c r="T279" s="816"/>
      <c r="U279" s="816"/>
      <c r="V279" s="864"/>
      <c r="W279" s="178"/>
      <c r="X279" s="178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76"/>
      <c r="AJ279" s="176"/>
      <c r="AK279" s="176"/>
      <c r="AL279" s="176"/>
      <c r="AM279" s="176"/>
      <c r="AN279" s="176"/>
      <c r="AO279" s="176"/>
      <c r="AP279" s="176"/>
      <c r="AQ279" s="176"/>
      <c r="AR279" s="176"/>
      <c r="AS279" s="176"/>
      <c r="AT279" s="176"/>
      <c r="AU279" s="176"/>
      <c r="AV279" s="176"/>
      <c r="AW279" s="176"/>
      <c r="AX279" s="176"/>
      <c r="AY279" s="176"/>
      <c r="AZ279" s="176"/>
      <c r="BA279" s="176"/>
      <c r="BB279" s="176"/>
      <c r="BC279" s="176"/>
      <c r="BD279" s="176"/>
      <c r="BE279" s="176"/>
      <c r="BF279" s="176"/>
      <c r="BG279" s="176"/>
      <c r="BH279" s="176"/>
      <c r="BI279" s="176"/>
      <c r="BJ279" s="176"/>
      <c r="BK279" s="176"/>
      <c r="BL279" s="176"/>
      <c r="BM279" s="176"/>
      <c r="BN279" s="176"/>
      <c r="BO279" s="176"/>
      <c r="BP279" s="176"/>
      <c r="BQ279" s="176"/>
      <c r="BR279" s="176"/>
      <c r="BS279" s="176"/>
      <c r="BT279" s="176"/>
      <c r="BU279" s="176"/>
    </row>
    <row r="280" spans="1:73" x14ac:dyDescent="0.2">
      <c r="A280" s="190" t="s">
        <v>2</v>
      </c>
      <c r="B280" s="190" t="s">
        <v>3</v>
      </c>
      <c r="C280" s="190" t="s">
        <v>4</v>
      </c>
      <c r="D280" s="190" t="s">
        <v>5</v>
      </c>
      <c r="E280" s="190" t="s">
        <v>46</v>
      </c>
      <c r="F280" s="190" t="s">
        <v>47</v>
      </c>
      <c r="G280" s="190" t="s">
        <v>48</v>
      </c>
      <c r="H280" s="190" t="s">
        <v>49</v>
      </c>
      <c r="I280" s="190" t="s">
        <v>50</v>
      </c>
      <c r="J280" s="190" t="s">
        <v>51</v>
      </c>
      <c r="K280" s="190" t="s">
        <v>52</v>
      </c>
      <c r="L280" s="190" t="s">
        <v>53</v>
      </c>
      <c r="M280" s="190" t="s">
        <v>54</v>
      </c>
      <c r="N280" s="190" t="s">
        <v>55</v>
      </c>
      <c r="O280" s="190" t="s">
        <v>56</v>
      </c>
      <c r="P280" s="446" t="s">
        <v>57</v>
      </c>
      <c r="Q280" s="190" t="s">
        <v>58</v>
      </c>
      <c r="R280" s="190" t="s">
        <v>59</v>
      </c>
      <c r="S280" s="190" t="s">
        <v>60</v>
      </c>
      <c r="T280" s="190" t="s">
        <v>61</v>
      </c>
      <c r="U280" s="190" t="s">
        <v>62</v>
      </c>
      <c r="V280" s="841" t="s">
        <v>63</v>
      </c>
    </row>
    <row r="281" spans="1:73" ht="14.25" customHeight="1" x14ac:dyDescent="0.2">
      <c r="A281" s="190" t="s">
        <v>2</v>
      </c>
      <c r="B281" s="429">
        <v>45931</v>
      </c>
      <c r="C281" s="430"/>
      <c r="D281" s="430"/>
      <c r="E281" s="430"/>
      <c r="F281" s="430"/>
      <c r="G281" s="430"/>
      <c r="H281" s="430"/>
      <c r="I281" s="430"/>
      <c r="J281" s="430"/>
      <c r="K281" s="430"/>
      <c r="L281" s="430"/>
      <c r="M281" s="431" t="s">
        <v>2</v>
      </c>
      <c r="N281" s="432"/>
      <c r="O281" s="431"/>
      <c r="P281" s="206" t="s">
        <v>392</v>
      </c>
      <c r="Q281" s="207">
        <f>T281/S281</f>
        <v>0.33895999999999998</v>
      </c>
      <c r="R281" s="198" t="s">
        <v>394</v>
      </c>
      <c r="S281" s="362">
        <v>1</v>
      </c>
      <c r="T281" s="506">
        <v>0.33895999999999998</v>
      </c>
      <c r="U281" s="432"/>
      <c r="V281" s="856"/>
      <c r="W281" s="352"/>
    </row>
    <row r="282" spans="1:73" ht="15.75" customHeight="1" x14ac:dyDescent="0.2">
      <c r="A282" s="190" t="s">
        <v>3</v>
      </c>
      <c r="B282" s="429">
        <v>45931</v>
      </c>
      <c r="C282" s="430"/>
      <c r="D282" s="430"/>
      <c r="E282" s="430"/>
      <c r="F282" s="430"/>
      <c r="G282" s="430"/>
      <c r="H282" s="430"/>
      <c r="I282" s="430"/>
      <c r="J282" s="430"/>
      <c r="K282" s="430"/>
      <c r="L282" s="430"/>
      <c r="M282" s="431" t="s">
        <v>2</v>
      </c>
      <c r="N282" s="432"/>
      <c r="O282" s="431"/>
      <c r="P282" s="201" t="s">
        <v>709</v>
      </c>
      <c r="Q282" s="207">
        <f t="shared" ref="Q282:Q285" si="16">T282/S282</f>
        <v>0.31922499999999998</v>
      </c>
      <c r="R282" s="198" t="s">
        <v>394</v>
      </c>
      <c r="S282" s="204">
        <v>4</v>
      </c>
      <c r="T282" s="518">
        <v>1.2768999999999999</v>
      </c>
      <c r="U282" s="427"/>
      <c r="V282" s="856"/>
      <c r="W282" s="352"/>
    </row>
    <row r="283" spans="1:73" ht="15.75" customHeight="1" x14ac:dyDescent="0.2">
      <c r="A283" s="190" t="s">
        <v>4</v>
      </c>
      <c r="B283" s="429">
        <v>45931</v>
      </c>
      <c r="C283" s="430"/>
      <c r="D283" s="430"/>
      <c r="E283" s="430"/>
      <c r="F283" s="430"/>
      <c r="G283" s="430"/>
      <c r="H283" s="430"/>
      <c r="I283" s="430"/>
      <c r="J283" s="430"/>
      <c r="K283" s="430"/>
      <c r="L283" s="430"/>
      <c r="M283" s="431" t="s">
        <v>2</v>
      </c>
      <c r="N283" s="432"/>
      <c r="O283" s="431"/>
      <c r="P283" s="201" t="s">
        <v>717</v>
      </c>
      <c r="Q283" s="207">
        <f t="shared" si="16"/>
        <v>2.6213988061718663</v>
      </c>
      <c r="R283" s="472" t="s">
        <v>721</v>
      </c>
      <c r="S283" s="204">
        <v>8.8789999999999996</v>
      </c>
      <c r="T283" s="828">
        <v>23.275400000000001</v>
      </c>
      <c r="U283" s="427"/>
      <c r="V283" s="856"/>
      <c r="W283" s="352"/>
    </row>
    <row r="284" spans="1:73" ht="15.75" customHeight="1" x14ac:dyDescent="0.2">
      <c r="A284" s="190" t="s">
        <v>5</v>
      </c>
      <c r="B284" s="429">
        <v>45931</v>
      </c>
      <c r="C284" s="430"/>
      <c r="D284" s="430"/>
      <c r="E284" s="430"/>
      <c r="F284" s="430"/>
      <c r="G284" s="430"/>
      <c r="H284" s="430"/>
      <c r="I284" s="430"/>
      <c r="J284" s="430"/>
      <c r="K284" s="430"/>
      <c r="L284" s="430"/>
      <c r="M284" s="431" t="s">
        <v>2</v>
      </c>
      <c r="N284" s="432"/>
      <c r="O284" s="431"/>
      <c r="P284" s="201" t="s">
        <v>718</v>
      </c>
      <c r="Q284" s="207">
        <f t="shared" si="16"/>
        <v>9.3241739130434778E-2</v>
      </c>
      <c r="R284" s="472" t="s">
        <v>720</v>
      </c>
      <c r="S284" s="204">
        <v>23</v>
      </c>
      <c r="T284" s="828">
        <v>2.1445599999999998</v>
      </c>
      <c r="U284" s="427"/>
      <c r="V284" s="856"/>
      <c r="W284" s="352"/>
    </row>
    <row r="285" spans="1:73" ht="14.25" customHeight="1" x14ac:dyDescent="0.2">
      <c r="A285" s="190" t="s">
        <v>46</v>
      </c>
      <c r="B285" s="429">
        <v>45931</v>
      </c>
      <c r="C285" s="430"/>
      <c r="D285" s="430"/>
      <c r="E285" s="430"/>
      <c r="F285" s="430"/>
      <c r="G285" s="430"/>
      <c r="H285" s="430"/>
      <c r="I285" s="430"/>
      <c r="J285" s="430"/>
      <c r="K285" s="430"/>
      <c r="L285" s="430"/>
      <c r="M285" s="431" t="s">
        <v>2</v>
      </c>
      <c r="N285" s="432"/>
      <c r="O285" s="431"/>
      <c r="P285" s="227" t="s">
        <v>719</v>
      </c>
      <c r="Q285" s="207">
        <f t="shared" si="16"/>
        <v>9.025304347826088E-2</v>
      </c>
      <c r="R285" s="436" t="s">
        <v>720</v>
      </c>
      <c r="S285" s="435">
        <v>23</v>
      </c>
      <c r="T285" s="434">
        <v>2.0758200000000002</v>
      </c>
      <c r="U285" s="427"/>
      <c r="V285" s="857"/>
      <c r="W285" s="352"/>
    </row>
    <row r="286" spans="1:73" x14ac:dyDescent="0.2">
      <c r="A286" s="193"/>
      <c r="B286" s="447"/>
      <c r="C286" s="186"/>
      <c r="D286" s="186"/>
      <c r="E286" s="186"/>
      <c r="F286" s="186"/>
      <c r="G286" s="186"/>
      <c r="H286" s="186"/>
      <c r="I286" s="186"/>
      <c r="J286" s="186"/>
      <c r="K286" s="186"/>
      <c r="L286" s="186"/>
      <c r="M286" s="448"/>
      <c r="N286" s="438"/>
      <c r="O286" s="448"/>
      <c r="P286" s="449"/>
      <c r="Q286" s="450"/>
      <c r="R286" s="186"/>
      <c r="S286" s="451"/>
      <c r="T286" s="452"/>
      <c r="U286" s="453"/>
      <c r="V286" s="865"/>
    </row>
    <row r="287" spans="1:73" x14ac:dyDescent="0.2">
      <c r="A287" s="193"/>
      <c r="B287" s="447"/>
      <c r="C287" s="186"/>
      <c r="D287" s="186"/>
      <c r="E287" s="186"/>
      <c r="F287" s="186"/>
      <c r="G287" s="186"/>
      <c r="H287" s="186"/>
      <c r="I287" s="186"/>
      <c r="J287" s="186"/>
      <c r="K287" s="186"/>
      <c r="L287" s="186"/>
      <c r="M287" s="448"/>
      <c r="N287" s="438"/>
      <c r="O287" s="448"/>
      <c r="P287" s="449"/>
      <c r="Q287" s="450"/>
      <c r="R287" s="186"/>
      <c r="S287" s="451"/>
      <c r="T287" s="452"/>
      <c r="U287" s="453"/>
      <c r="V287" s="865"/>
    </row>
    <row r="288" spans="1:73" x14ac:dyDescent="0.2">
      <c r="A288" s="193"/>
      <c r="B288" s="447"/>
      <c r="C288" s="186"/>
      <c r="D288" s="186"/>
      <c r="E288" s="186"/>
      <c r="F288" s="186"/>
      <c r="G288" s="186"/>
      <c r="H288" s="186"/>
      <c r="I288" s="186"/>
      <c r="J288" s="186"/>
      <c r="K288" s="186"/>
      <c r="L288" s="186"/>
      <c r="M288" s="448"/>
      <c r="N288" s="438"/>
      <c r="O288" s="448"/>
      <c r="P288" s="449"/>
      <c r="Q288" s="450"/>
      <c r="R288" s="186"/>
      <c r="S288" s="451"/>
      <c r="T288" s="452"/>
      <c r="U288" s="453"/>
      <c r="V288" s="513" t="s">
        <v>139</v>
      </c>
    </row>
    <row r="289" spans="1:73" s="183" customFormat="1" ht="21" customHeight="1" x14ac:dyDescent="0.2">
      <c r="A289" s="437"/>
      <c r="B289" s="437"/>
      <c r="C289" s="437"/>
      <c r="D289" s="437"/>
      <c r="E289" s="437"/>
      <c r="F289" s="437"/>
      <c r="G289" s="437"/>
      <c r="H289" s="437"/>
      <c r="I289" s="437"/>
      <c r="J289" s="437"/>
      <c r="K289" s="437"/>
      <c r="L289" s="437"/>
      <c r="M289" s="437"/>
      <c r="N289" s="437"/>
      <c r="O289" s="437"/>
      <c r="P289" s="438"/>
      <c r="Q289" s="437"/>
      <c r="R289" s="437"/>
      <c r="S289" s="437"/>
      <c r="T289" s="186"/>
      <c r="U289" s="179"/>
      <c r="V289" s="513" t="s">
        <v>425</v>
      </c>
      <c r="W289" s="178"/>
      <c r="X289" s="178"/>
    </row>
    <row r="290" spans="1:73" s="185" customFormat="1" ht="18" customHeight="1" x14ac:dyDescent="0.2">
      <c r="A290" s="437"/>
      <c r="B290" s="437"/>
      <c r="C290" s="437"/>
      <c r="D290" s="437"/>
      <c r="E290" s="437"/>
      <c r="F290" s="437"/>
      <c r="G290" s="437"/>
      <c r="H290" s="437"/>
      <c r="I290" s="437"/>
      <c r="J290" s="437"/>
      <c r="K290" s="437"/>
      <c r="L290" s="437"/>
      <c r="M290" s="437"/>
      <c r="N290" s="437"/>
      <c r="O290" s="437"/>
      <c r="P290" s="438"/>
      <c r="Q290" s="437"/>
      <c r="R290" s="437"/>
      <c r="S290" s="437"/>
      <c r="T290" s="186"/>
      <c r="U290" s="437"/>
      <c r="V290" s="859"/>
      <c r="W290" s="178"/>
      <c r="X290" s="178"/>
    </row>
    <row r="291" spans="1:73" s="186" customFormat="1" ht="31.5" customHeight="1" x14ac:dyDescent="0.2">
      <c r="A291" s="791" t="s">
        <v>421</v>
      </c>
      <c r="B291" s="792"/>
      <c r="C291" s="792"/>
      <c r="D291" s="792"/>
      <c r="E291" s="792"/>
      <c r="F291" s="792"/>
      <c r="G291" s="792"/>
      <c r="H291" s="792"/>
      <c r="I291" s="792"/>
      <c r="J291" s="792"/>
      <c r="K291" s="792"/>
      <c r="L291" s="792"/>
      <c r="M291" s="792"/>
      <c r="N291" s="792"/>
      <c r="O291" s="792"/>
      <c r="P291" s="792"/>
      <c r="Q291" s="792"/>
      <c r="R291" s="792"/>
      <c r="S291" s="792"/>
      <c r="T291" s="792"/>
      <c r="U291" s="792"/>
      <c r="V291" s="792"/>
      <c r="W291" s="178"/>
      <c r="X291" s="178"/>
      <c r="Y291" s="176"/>
      <c r="Z291" s="176"/>
      <c r="AA291" s="176"/>
      <c r="AB291" s="176"/>
      <c r="AC291" s="176"/>
      <c r="AD291" s="176"/>
      <c r="AE291" s="176"/>
      <c r="AF291" s="176"/>
      <c r="AG291" s="176"/>
      <c r="AH291" s="176"/>
      <c r="AI291" s="176"/>
      <c r="AJ291" s="176"/>
      <c r="AK291" s="176"/>
      <c r="AL291" s="176"/>
      <c r="AM291" s="176"/>
      <c r="AN291" s="176"/>
      <c r="AO291" s="176"/>
      <c r="AP291" s="176"/>
      <c r="AQ291" s="176"/>
      <c r="AR291" s="176"/>
      <c r="AS291" s="176"/>
      <c r="AT291" s="176"/>
      <c r="AU291" s="176"/>
      <c r="AV291" s="176"/>
      <c r="AW291" s="176"/>
      <c r="AX291" s="176"/>
      <c r="AY291" s="176"/>
      <c r="AZ291" s="176"/>
      <c r="BA291" s="176"/>
      <c r="BB291" s="176"/>
      <c r="BC291" s="176"/>
      <c r="BD291" s="176"/>
      <c r="BE291" s="176"/>
      <c r="BF291" s="176"/>
      <c r="BG291" s="176"/>
      <c r="BH291" s="176"/>
      <c r="BI291" s="176"/>
      <c r="BJ291" s="176"/>
      <c r="BK291" s="176"/>
      <c r="BL291" s="176"/>
      <c r="BM291" s="176"/>
      <c r="BN291" s="176"/>
      <c r="BO291" s="176"/>
      <c r="BP291" s="176"/>
      <c r="BQ291" s="176"/>
      <c r="BR291" s="176"/>
      <c r="BS291" s="176"/>
      <c r="BT291" s="176"/>
      <c r="BU291" s="176"/>
    </row>
    <row r="292" spans="1:73" ht="12.75" customHeight="1" x14ac:dyDescent="0.2">
      <c r="A292" s="439"/>
      <c r="B292" s="439"/>
      <c r="C292" s="439"/>
      <c r="D292" s="439"/>
      <c r="E292" s="439"/>
      <c r="F292" s="439"/>
      <c r="G292" s="439"/>
      <c r="H292" s="439"/>
      <c r="I292" s="439"/>
      <c r="J292" s="439"/>
      <c r="K292" s="439"/>
      <c r="L292" s="439"/>
      <c r="M292" s="440" t="s">
        <v>424</v>
      </c>
      <c r="N292" s="793" t="s">
        <v>13</v>
      </c>
      <c r="O292" s="793"/>
      <c r="P292" s="793"/>
      <c r="Q292" s="793"/>
      <c r="R292" s="793"/>
      <c r="S292" s="793"/>
      <c r="T292" s="793"/>
      <c r="U292" s="439"/>
      <c r="V292" s="440"/>
      <c r="W292" s="184"/>
      <c r="X292" s="184"/>
    </row>
    <row r="293" spans="1:73" ht="12.75" customHeight="1" x14ac:dyDescent="0.2">
      <c r="A293" s="441"/>
      <c r="B293" s="441"/>
      <c r="C293" s="441"/>
      <c r="D293" s="441"/>
      <c r="E293" s="441"/>
      <c r="F293" s="441"/>
      <c r="G293" s="441"/>
      <c r="H293" s="441"/>
      <c r="I293" s="441"/>
      <c r="J293" s="441"/>
      <c r="K293" s="441"/>
      <c r="L293" s="441"/>
      <c r="M293" s="441"/>
      <c r="N293" s="794" t="s">
        <v>11</v>
      </c>
      <c r="O293" s="794"/>
      <c r="P293" s="794"/>
      <c r="Q293" s="794"/>
      <c r="R293" s="794"/>
      <c r="S293" s="794"/>
      <c r="T293" s="794"/>
      <c r="U293" s="441"/>
      <c r="V293" s="860"/>
      <c r="W293" s="184"/>
      <c r="X293" s="184"/>
    </row>
    <row r="294" spans="1:73" ht="15.75" customHeight="1" x14ac:dyDescent="0.2">
      <c r="A294" s="795" t="s">
        <v>563</v>
      </c>
      <c r="B294" s="795"/>
      <c r="C294" s="795"/>
      <c r="D294" s="795"/>
      <c r="E294" s="795"/>
      <c r="F294" s="795"/>
      <c r="G294" s="795"/>
      <c r="H294" s="795"/>
      <c r="I294" s="795"/>
      <c r="J294" s="795"/>
      <c r="K294" s="795"/>
      <c r="L294" s="795"/>
      <c r="M294" s="795"/>
      <c r="N294" s="795"/>
      <c r="O294" s="795"/>
      <c r="P294" s="795"/>
      <c r="Q294" s="795"/>
      <c r="R294" s="795"/>
      <c r="S294" s="795"/>
      <c r="T294" s="795"/>
      <c r="U294" s="795"/>
      <c r="V294" s="795"/>
    </row>
    <row r="295" spans="1:73" s="189" customFormat="1" ht="17.25" customHeight="1" x14ac:dyDescent="0.2">
      <c r="A295" s="814" t="s">
        <v>1</v>
      </c>
      <c r="B295" s="815" t="s">
        <v>17</v>
      </c>
      <c r="C295" s="814" t="s">
        <v>18</v>
      </c>
      <c r="D295" s="814"/>
      <c r="E295" s="814"/>
      <c r="F295" s="814"/>
      <c r="G295" s="814"/>
      <c r="H295" s="814"/>
      <c r="I295" s="814"/>
      <c r="J295" s="814"/>
      <c r="K295" s="814"/>
      <c r="L295" s="814"/>
      <c r="M295" s="814"/>
      <c r="N295" s="814"/>
      <c r="O295" s="814"/>
      <c r="P295" s="816" t="s">
        <v>19</v>
      </c>
      <c r="Q295" s="816" t="s">
        <v>20</v>
      </c>
      <c r="R295" s="816" t="s">
        <v>21</v>
      </c>
      <c r="S295" s="816" t="s">
        <v>22</v>
      </c>
      <c r="T295" s="816" t="s">
        <v>23</v>
      </c>
      <c r="U295" s="816" t="s">
        <v>24</v>
      </c>
      <c r="V295" s="864" t="s">
        <v>25</v>
      </c>
      <c r="W295" s="178"/>
      <c r="X295" s="178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76"/>
      <c r="AJ295" s="176"/>
      <c r="AK295" s="176"/>
      <c r="AL295" s="176"/>
      <c r="AM295" s="176"/>
      <c r="AN295" s="176"/>
      <c r="AO295" s="176"/>
      <c r="AP295" s="176"/>
      <c r="AQ295" s="176"/>
      <c r="AR295" s="176"/>
      <c r="AS295" s="176"/>
      <c r="AT295" s="176"/>
      <c r="AU295" s="176"/>
      <c r="AV295" s="176"/>
      <c r="AW295" s="176"/>
      <c r="AX295" s="176"/>
      <c r="AY295" s="176"/>
      <c r="AZ295" s="176"/>
      <c r="BA295" s="176"/>
      <c r="BB295" s="176"/>
      <c r="BC295" s="176"/>
      <c r="BD295" s="176"/>
      <c r="BE295" s="176"/>
      <c r="BF295" s="176"/>
      <c r="BG295" s="176"/>
      <c r="BH295" s="176"/>
      <c r="BI295" s="176"/>
      <c r="BJ295" s="176"/>
      <c r="BK295" s="176"/>
      <c r="BL295" s="176"/>
      <c r="BM295" s="176"/>
      <c r="BN295" s="176"/>
      <c r="BO295" s="176"/>
      <c r="BP295" s="176"/>
      <c r="BQ295" s="176"/>
      <c r="BR295" s="176"/>
      <c r="BS295" s="176"/>
      <c r="BT295" s="176"/>
      <c r="BU295" s="176"/>
    </row>
    <row r="296" spans="1:73" s="193" customFormat="1" x14ac:dyDescent="0.2">
      <c r="A296" s="814"/>
      <c r="B296" s="815"/>
      <c r="C296" s="814" t="s">
        <v>26</v>
      </c>
      <c r="D296" s="814"/>
      <c r="E296" s="814"/>
      <c r="F296" s="814"/>
      <c r="G296" s="814"/>
      <c r="H296" s="814"/>
      <c r="I296" s="814"/>
      <c r="J296" s="814"/>
      <c r="K296" s="814"/>
      <c r="L296" s="814"/>
      <c r="M296" s="814"/>
      <c r="N296" s="815" t="s">
        <v>27</v>
      </c>
      <c r="O296" s="815"/>
      <c r="P296" s="816"/>
      <c r="Q296" s="816"/>
      <c r="R296" s="816"/>
      <c r="S296" s="816"/>
      <c r="T296" s="816"/>
      <c r="U296" s="816"/>
      <c r="V296" s="864"/>
      <c r="W296" s="178"/>
      <c r="X296" s="178"/>
      <c r="Y296" s="176"/>
      <c r="Z296" s="176"/>
      <c r="AA296" s="176"/>
      <c r="AB296" s="176"/>
      <c r="AC296" s="176"/>
      <c r="AD296" s="176"/>
      <c r="AE296" s="176"/>
      <c r="AF296" s="176"/>
      <c r="AG296" s="176"/>
      <c r="AH296" s="176"/>
      <c r="AI296" s="176"/>
      <c r="AJ296" s="176"/>
      <c r="AK296" s="176"/>
      <c r="AL296" s="176"/>
      <c r="AM296" s="176"/>
      <c r="AN296" s="176"/>
      <c r="AO296" s="176"/>
      <c r="AP296" s="176"/>
      <c r="AQ296" s="176"/>
      <c r="AR296" s="176"/>
      <c r="AS296" s="176"/>
      <c r="AT296" s="176"/>
      <c r="AU296" s="176"/>
      <c r="AV296" s="176"/>
      <c r="AW296" s="176"/>
      <c r="AX296" s="176"/>
      <c r="AY296" s="176"/>
      <c r="AZ296" s="176"/>
      <c r="BA296" s="176"/>
      <c r="BB296" s="176"/>
      <c r="BC296" s="176"/>
      <c r="BD296" s="176"/>
      <c r="BE296" s="176"/>
      <c r="BF296" s="176"/>
      <c r="BG296" s="176"/>
      <c r="BH296" s="176"/>
      <c r="BI296" s="176"/>
      <c r="BJ296" s="176"/>
      <c r="BK296" s="176"/>
      <c r="BL296" s="176"/>
      <c r="BM296" s="176"/>
      <c r="BN296" s="176"/>
      <c r="BO296" s="176"/>
      <c r="BP296" s="176"/>
      <c r="BQ296" s="176"/>
      <c r="BR296" s="176"/>
      <c r="BS296" s="176"/>
      <c r="BT296" s="176"/>
      <c r="BU296" s="176"/>
    </row>
    <row r="297" spans="1:73" s="193" customFormat="1" ht="14.25" customHeight="1" x14ac:dyDescent="0.2">
      <c r="A297" s="814"/>
      <c r="B297" s="815"/>
      <c r="C297" s="814" t="s">
        <v>28</v>
      </c>
      <c r="D297" s="814"/>
      <c r="E297" s="814"/>
      <c r="F297" s="814"/>
      <c r="G297" s="814"/>
      <c r="H297" s="814"/>
      <c r="I297" s="814"/>
      <c r="J297" s="814"/>
      <c r="K297" s="814"/>
      <c r="L297" s="814"/>
      <c r="M297" s="815" t="s">
        <v>29</v>
      </c>
      <c r="N297" s="815"/>
      <c r="O297" s="815"/>
      <c r="P297" s="816"/>
      <c r="Q297" s="816"/>
      <c r="R297" s="816"/>
      <c r="S297" s="816"/>
      <c r="T297" s="816"/>
      <c r="U297" s="816"/>
      <c r="V297" s="864"/>
      <c r="W297" s="178"/>
      <c r="X297" s="178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  <c r="AI297" s="176"/>
      <c r="AJ297" s="176"/>
      <c r="AK297" s="176"/>
      <c r="AL297" s="176"/>
      <c r="AM297" s="176"/>
      <c r="AN297" s="176"/>
      <c r="AO297" s="176"/>
      <c r="AP297" s="176"/>
      <c r="AQ297" s="176"/>
      <c r="AR297" s="176"/>
      <c r="AS297" s="176"/>
      <c r="AT297" s="176"/>
      <c r="AU297" s="176"/>
      <c r="AV297" s="176"/>
      <c r="AW297" s="176"/>
      <c r="AX297" s="176"/>
      <c r="AY297" s="176"/>
      <c r="AZ297" s="176"/>
      <c r="BA297" s="176"/>
      <c r="BB297" s="176"/>
      <c r="BC297" s="176"/>
      <c r="BD297" s="176"/>
      <c r="BE297" s="176"/>
      <c r="BF297" s="176"/>
      <c r="BG297" s="176"/>
      <c r="BH297" s="176"/>
      <c r="BI297" s="176"/>
      <c r="BJ297" s="176"/>
      <c r="BK297" s="176"/>
      <c r="BL297" s="176"/>
      <c r="BM297" s="176"/>
      <c r="BN297" s="176"/>
      <c r="BO297" s="176"/>
      <c r="BP297" s="176"/>
      <c r="BQ297" s="176"/>
      <c r="BR297" s="176"/>
      <c r="BS297" s="176"/>
      <c r="BT297" s="176"/>
      <c r="BU297" s="176"/>
    </row>
    <row r="298" spans="1:73" s="193" customFormat="1" ht="22.5" customHeight="1" x14ac:dyDescent="0.2">
      <c r="A298" s="814"/>
      <c r="B298" s="815"/>
      <c r="C298" s="814" t="s">
        <v>30</v>
      </c>
      <c r="D298" s="814"/>
      <c r="E298" s="814"/>
      <c r="F298" s="814" t="s">
        <v>31</v>
      </c>
      <c r="G298" s="814"/>
      <c r="H298" s="814"/>
      <c r="I298" s="815" t="s">
        <v>32</v>
      </c>
      <c r="J298" s="815"/>
      <c r="K298" s="815" t="s">
        <v>33</v>
      </c>
      <c r="L298" s="815"/>
      <c r="M298" s="815"/>
      <c r="N298" s="816" t="s">
        <v>34</v>
      </c>
      <c r="O298" s="816" t="s">
        <v>35</v>
      </c>
      <c r="P298" s="816"/>
      <c r="Q298" s="816"/>
      <c r="R298" s="816"/>
      <c r="S298" s="816"/>
      <c r="T298" s="816"/>
      <c r="U298" s="816"/>
      <c r="V298" s="864"/>
      <c r="W298" s="178"/>
      <c r="X298" s="178"/>
      <c r="Y298" s="176"/>
      <c r="Z298" s="176"/>
      <c r="AA298" s="176"/>
      <c r="AB298" s="176"/>
      <c r="AC298" s="176"/>
      <c r="AD298" s="176"/>
      <c r="AE298" s="176"/>
      <c r="AF298" s="176"/>
      <c r="AG298" s="176"/>
      <c r="AH298" s="176"/>
      <c r="AI298" s="176"/>
      <c r="AJ298" s="176"/>
      <c r="AK298" s="176"/>
      <c r="AL298" s="176"/>
      <c r="AM298" s="176"/>
      <c r="AN298" s="176"/>
      <c r="AO298" s="176"/>
      <c r="AP298" s="176"/>
      <c r="AQ298" s="176"/>
      <c r="AR298" s="176"/>
      <c r="AS298" s="176"/>
      <c r="AT298" s="176"/>
      <c r="AU298" s="176"/>
      <c r="AV298" s="176"/>
      <c r="AW298" s="176"/>
      <c r="AX298" s="176"/>
      <c r="AY298" s="176"/>
      <c r="AZ298" s="176"/>
      <c r="BA298" s="176"/>
      <c r="BB298" s="176"/>
      <c r="BC298" s="176"/>
      <c r="BD298" s="176"/>
      <c r="BE298" s="176"/>
      <c r="BF298" s="176"/>
      <c r="BG298" s="176"/>
      <c r="BH298" s="176"/>
      <c r="BI298" s="176"/>
      <c r="BJ298" s="176"/>
      <c r="BK298" s="176"/>
      <c r="BL298" s="176"/>
      <c r="BM298" s="176"/>
      <c r="BN298" s="176"/>
      <c r="BO298" s="176"/>
      <c r="BP298" s="176"/>
      <c r="BQ298" s="176"/>
      <c r="BR298" s="176"/>
      <c r="BS298" s="176"/>
      <c r="BT298" s="176"/>
      <c r="BU298" s="176"/>
    </row>
    <row r="299" spans="1:73" s="193" customFormat="1" ht="84.75" customHeight="1" x14ac:dyDescent="0.2">
      <c r="A299" s="814"/>
      <c r="B299" s="815"/>
      <c r="C299" s="442" t="s">
        <v>36</v>
      </c>
      <c r="D299" s="489" t="s">
        <v>37</v>
      </c>
      <c r="E299" s="442" t="s">
        <v>38</v>
      </c>
      <c r="F299" s="442" t="s">
        <v>39</v>
      </c>
      <c r="G299" s="489" t="s">
        <v>40</v>
      </c>
      <c r="H299" s="442" t="s">
        <v>41</v>
      </c>
      <c r="I299" s="489" t="s">
        <v>42</v>
      </c>
      <c r="J299" s="489" t="s">
        <v>43</v>
      </c>
      <c r="K299" s="489" t="s">
        <v>44</v>
      </c>
      <c r="L299" s="489" t="s">
        <v>45</v>
      </c>
      <c r="M299" s="815"/>
      <c r="N299" s="816"/>
      <c r="O299" s="816"/>
      <c r="P299" s="816"/>
      <c r="Q299" s="816"/>
      <c r="R299" s="816"/>
      <c r="S299" s="816"/>
      <c r="T299" s="816"/>
      <c r="U299" s="816"/>
      <c r="V299" s="864"/>
      <c r="W299" s="178"/>
      <c r="X299" s="178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  <c r="AI299" s="176"/>
      <c r="AJ299" s="176"/>
      <c r="AK299" s="176"/>
      <c r="AL299" s="176"/>
      <c r="AM299" s="176"/>
      <c r="AN299" s="176"/>
      <c r="AO299" s="176"/>
      <c r="AP299" s="176"/>
      <c r="AQ299" s="176"/>
      <c r="AR299" s="176"/>
      <c r="AS299" s="176"/>
      <c r="AT299" s="176"/>
      <c r="AU299" s="176"/>
      <c r="AV299" s="176"/>
      <c r="AW299" s="176"/>
      <c r="AX299" s="176"/>
      <c r="AY299" s="176"/>
      <c r="AZ299" s="176"/>
      <c r="BA299" s="176"/>
      <c r="BB299" s="176"/>
      <c r="BC299" s="176"/>
      <c r="BD299" s="176"/>
      <c r="BE299" s="176"/>
      <c r="BF299" s="176"/>
      <c r="BG299" s="176"/>
      <c r="BH299" s="176"/>
      <c r="BI299" s="176"/>
      <c r="BJ299" s="176"/>
      <c r="BK299" s="176"/>
      <c r="BL299" s="176"/>
      <c r="BM299" s="176"/>
      <c r="BN299" s="176"/>
      <c r="BO299" s="176"/>
      <c r="BP299" s="176"/>
      <c r="BQ299" s="176"/>
      <c r="BR299" s="176"/>
      <c r="BS299" s="176"/>
      <c r="BT299" s="176"/>
      <c r="BU299" s="176"/>
    </row>
    <row r="300" spans="1:73" s="193" customFormat="1" ht="11.25" customHeight="1" x14ac:dyDescent="0.2">
      <c r="A300" s="190" t="s">
        <v>2</v>
      </c>
      <c r="B300" s="190" t="s">
        <v>3</v>
      </c>
      <c r="C300" s="190" t="s">
        <v>4</v>
      </c>
      <c r="D300" s="190" t="s">
        <v>5</v>
      </c>
      <c r="E300" s="190" t="s">
        <v>46</v>
      </c>
      <c r="F300" s="190" t="s">
        <v>47</v>
      </c>
      <c r="G300" s="190" t="s">
        <v>48</v>
      </c>
      <c r="H300" s="190" t="s">
        <v>49</v>
      </c>
      <c r="I300" s="190" t="s">
        <v>50</v>
      </c>
      <c r="J300" s="190" t="s">
        <v>51</v>
      </c>
      <c r="K300" s="190" t="s">
        <v>52</v>
      </c>
      <c r="L300" s="190" t="s">
        <v>53</v>
      </c>
      <c r="M300" s="190" t="s">
        <v>54</v>
      </c>
      <c r="N300" s="190" t="s">
        <v>55</v>
      </c>
      <c r="O300" s="190" t="s">
        <v>56</v>
      </c>
      <c r="P300" s="443" t="s">
        <v>57</v>
      </c>
      <c r="Q300" s="221" t="s">
        <v>58</v>
      </c>
      <c r="R300" s="221" t="s">
        <v>59</v>
      </c>
      <c r="S300" s="221" t="s">
        <v>60</v>
      </c>
      <c r="T300" s="221" t="s">
        <v>61</v>
      </c>
      <c r="U300" s="190" t="s">
        <v>62</v>
      </c>
      <c r="V300" s="841" t="s">
        <v>63</v>
      </c>
      <c r="W300" s="229"/>
      <c r="X300" s="229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76"/>
      <c r="AJ300" s="176"/>
      <c r="AK300" s="176"/>
      <c r="AL300" s="176"/>
      <c r="AM300" s="176"/>
      <c r="AN300" s="176"/>
      <c r="AO300" s="176"/>
      <c r="AP300" s="176"/>
      <c r="AQ300" s="176"/>
      <c r="AR300" s="176"/>
      <c r="AS300" s="176"/>
      <c r="AT300" s="176"/>
      <c r="AU300" s="176"/>
      <c r="AV300" s="176"/>
      <c r="AW300" s="176"/>
      <c r="AX300" s="176"/>
      <c r="AY300" s="176"/>
      <c r="AZ300" s="176"/>
      <c r="BA300" s="176"/>
      <c r="BB300" s="176"/>
      <c r="BC300" s="176"/>
      <c r="BD300" s="176"/>
      <c r="BE300" s="176"/>
      <c r="BF300" s="176"/>
      <c r="BG300" s="176"/>
      <c r="BH300" s="176"/>
      <c r="BI300" s="176"/>
      <c r="BJ300" s="176"/>
      <c r="BK300" s="176"/>
      <c r="BL300" s="176"/>
      <c r="BM300" s="176"/>
      <c r="BN300" s="176"/>
      <c r="BO300" s="176"/>
      <c r="BP300" s="176"/>
      <c r="BQ300" s="176"/>
      <c r="BR300" s="176"/>
      <c r="BS300" s="176"/>
      <c r="BT300" s="176"/>
      <c r="BU300" s="176"/>
    </row>
    <row r="301" spans="1:73" ht="15" customHeight="1" x14ac:dyDescent="0.2">
      <c r="A301" s="190" t="s">
        <v>2</v>
      </c>
      <c r="B301" s="429">
        <v>45962</v>
      </c>
      <c r="C301" s="430"/>
      <c r="D301" s="430"/>
      <c r="E301" s="430"/>
      <c r="F301" s="430"/>
      <c r="G301" s="430"/>
      <c r="H301" s="430"/>
      <c r="I301" s="430"/>
      <c r="J301" s="430"/>
      <c r="K301" s="430"/>
      <c r="L301" s="430"/>
      <c r="M301" s="431" t="s">
        <v>2</v>
      </c>
      <c r="N301" s="432"/>
      <c r="O301" s="431"/>
      <c r="P301" s="206" t="s">
        <v>392</v>
      </c>
      <c r="Q301" s="207">
        <f>T301/S301</f>
        <v>0.34409000000000001</v>
      </c>
      <c r="R301" s="198" t="s">
        <v>394</v>
      </c>
      <c r="S301" s="362">
        <v>1</v>
      </c>
      <c r="T301" s="506">
        <v>0.34409000000000001</v>
      </c>
      <c r="U301" s="432"/>
      <c r="V301" s="856"/>
      <c r="W301" s="229"/>
      <c r="X301" s="229"/>
    </row>
    <row r="302" spans="1:73" ht="15" customHeight="1" x14ac:dyDescent="0.2">
      <c r="A302" s="221" t="s">
        <v>3</v>
      </c>
      <c r="B302" s="429">
        <v>45962</v>
      </c>
      <c r="C302" s="430"/>
      <c r="D302" s="430"/>
      <c r="E302" s="430"/>
      <c r="F302" s="430"/>
      <c r="G302" s="430"/>
      <c r="H302" s="430"/>
      <c r="I302" s="430"/>
      <c r="J302" s="430"/>
      <c r="K302" s="430"/>
      <c r="L302" s="430"/>
      <c r="M302" s="431" t="s">
        <v>2</v>
      </c>
      <c r="N302" s="432"/>
      <c r="O302" s="431"/>
      <c r="P302" s="201" t="s">
        <v>709</v>
      </c>
      <c r="Q302" s="207">
        <f t="shared" ref="Q302:Q334" si="17">T302/S302</f>
        <v>0.31922499999999998</v>
      </c>
      <c r="R302" s="198" t="s">
        <v>394</v>
      </c>
      <c r="S302" s="204">
        <v>4</v>
      </c>
      <c r="T302" s="518">
        <v>1.2768999999999999</v>
      </c>
      <c r="U302" s="427"/>
      <c r="V302" s="857"/>
      <c r="W302" s="229"/>
      <c r="X302" s="229"/>
    </row>
    <row r="303" spans="1:73" ht="15" customHeight="1" x14ac:dyDescent="0.2">
      <c r="A303" s="464" t="s">
        <v>4</v>
      </c>
      <c r="B303" s="465">
        <v>45962</v>
      </c>
      <c r="C303" s="466"/>
      <c r="D303" s="466"/>
      <c r="E303" s="466"/>
      <c r="F303" s="466"/>
      <c r="G303" s="466"/>
      <c r="H303" s="466"/>
      <c r="I303" s="466"/>
      <c r="J303" s="466"/>
      <c r="K303" s="466"/>
      <c r="L303" s="466"/>
      <c r="M303" s="467" t="s">
        <v>2</v>
      </c>
      <c r="N303" s="468"/>
      <c r="O303" s="469"/>
      <c r="P303" s="873" t="s">
        <v>722</v>
      </c>
      <c r="Q303" s="207">
        <f t="shared" si="17"/>
        <v>1.7999999999999998</v>
      </c>
      <c r="R303" s="228" t="s">
        <v>404</v>
      </c>
      <c r="S303" s="456">
        <v>2.25</v>
      </c>
      <c r="T303" s="457">
        <v>4.05</v>
      </c>
      <c r="U303" s="470"/>
      <c r="V303" s="866"/>
      <c r="W303" s="388"/>
      <c r="X303" s="176"/>
    </row>
    <row r="304" spans="1:73" ht="15" customHeight="1" x14ac:dyDescent="0.2">
      <c r="A304" s="190" t="s">
        <v>5</v>
      </c>
      <c r="B304" s="444">
        <v>45962</v>
      </c>
      <c r="C304" s="430"/>
      <c r="D304" s="430"/>
      <c r="E304" s="430"/>
      <c r="F304" s="430"/>
      <c r="G304" s="430"/>
      <c r="H304" s="430"/>
      <c r="I304" s="430"/>
      <c r="J304" s="430"/>
      <c r="K304" s="430"/>
      <c r="L304" s="430"/>
      <c r="M304" s="431" t="s">
        <v>2</v>
      </c>
      <c r="N304" s="454"/>
      <c r="O304" s="455"/>
      <c r="P304" s="874" t="s">
        <v>739</v>
      </c>
      <c r="Q304" s="207">
        <f t="shared" si="17"/>
        <v>0.23071650000000002</v>
      </c>
      <c r="R304" s="871" t="s">
        <v>407</v>
      </c>
      <c r="S304" s="872">
        <v>100</v>
      </c>
      <c r="T304" s="457">
        <v>23.071650000000002</v>
      </c>
      <c r="U304" s="470"/>
      <c r="V304" s="866"/>
      <c r="W304" s="388"/>
      <c r="X304" s="176"/>
    </row>
    <row r="305" spans="1:24" ht="15" customHeight="1" x14ac:dyDescent="0.2">
      <c r="A305" s="221" t="s">
        <v>46</v>
      </c>
      <c r="B305" s="429">
        <v>45962</v>
      </c>
      <c r="C305" s="430"/>
      <c r="D305" s="430"/>
      <c r="E305" s="430"/>
      <c r="F305" s="430"/>
      <c r="G305" s="430"/>
      <c r="H305" s="430"/>
      <c r="I305" s="430"/>
      <c r="J305" s="430"/>
      <c r="K305" s="430"/>
      <c r="L305" s="430"/>
      <c r="M305" s="431" t="s">
        <v>2</v>
      </c>
      <c r="N305" s="454"/>
      <c r="O305" s="455"/>
      <c r="P305" s="874" t="s">
        <v>732</v>
      </c>
      <c r="Q305" s="207">
        <f t="shared" si="17"/>
        <v>9.4720000000000013E-2</v>
      </c>
      <c r="R305" s="871" t="s">
        <v>394</v>
      </c>
      <c r="S305" s="872">
        <v>6</v>
      </c>
      <c r="T305" s="457">
        <v>0.56832000000000005</v>
      </c>
      <c r="U305" s="470"/>
      <c r="V305" s="866"/>
      <c r="W305" s="388"/>
      <c r="X305" s="176"/>
    </row>
    <row r="306" spans="1:24" ht="15" customHeight="1" x14ac:dyDescent="0.2">
      <c r="A306" s="464" t="s">
        <v>47</v>
      </c>
      <c r="B306" s="429">
        <v>45962</v>
      </c>
      <c r="C306" s="430"/>
      <c r="D306" s="430"/>
      <c r="E306" s="430"/>
      <c r="F306" s="430"/>
      <c r="G306" s="430"/>
      <c r="H306" s="430"/>
      <c r="I306" s="430"/>
      <c r="J306" s="430"/>
      <c r="K306" s="430"/>
      <c r="L306" s="430"/>
      <c r="M306" s="431" t="s">
        <v>2</v>
      </c>
      <c r="N306" s="454"/>
      <c r="O306" s="455"/>
      <c r="P306" s="874" t="s">
        <v>740</v>
      </c>
      <c r="Q306" s="207">
        <f t="shared" si="17"/>
        <v>0.77172499999999999</v>
      </c>
      <c r="R306" s="871" t="s">
        <v>394</v>
      </c>
      <c r="S306" s="872">
        <v>2</v>
      </c>
      <c r="T306" s="457">
        <v>1.54345</v>
      </c>
      <c r="U306" s="470"/>
      <c r="V306" s="866"/>
      <c r="W306" s="388"/>
      <c r="X306" s="176"/>
    </row>
    <row r="307" spans="1:24" ht="15" customHeight="1" x14ac:dyDescent="0.2">
      <c r="A307" s="190" t="s">
        <v>48</v>
      </c>
      <c r="B307" s="465">
        <v>45962</v>
      </c>
      <c r="C307" s="430"/>
      <c r="D307" s="430"/>
      <c r="E307" s="430"/>
      <c r="F307" s="430"/>
      <c r="G307" s="430"/>
      <c r="H307" s="430"/>
      <c r="I307" s="430"/>
      <c r="J307" s="430"/>
      <c r="K307" s="430"/>
      <c r="L307" s="430"/>
      <c r="M307" s="467" t="s">
        <v>2</v>
      </c>
      <c r="N307" s="454"/>
      <c r="O307" s="455"/>
      <c r="P307" s="874" t="s">
        <v>741</v>
      </c>
      <c r="Q307" s="207">
        <f t="shared" si="17"/>
        <v>0.10416650000000001</v>
      </c>
      <c r="R307" s="871" t="s">
        <v>407</v>
      </c>
      <c r="S307" s="872">
        <v>20</v>
      </c>
      <c r="T307" s="457">
        <v>2.0833300000000001</v>
      </c>
      <c r="U307" s="470"/>
      <c r="V307" s="866"/>
      <c r="W307" s="388"/>
      <c r="X307" s="176"/>
    </row>
    <row r="308" spans="1:24" ht="15" customHeight="1" x14ac:dyDescent="0.2">
      <c r="A308" s="221" t="s">
        <v>49</v>
      </c>
      <c r="B308" s="444">
        <v>45962</v>
      </c>
      <c r="C308" s="430"/>
      <c r="D308" s="430"/>
      <c r="E308" s="430"/>
      <c r="F308" s="430"/>
      <c r="G308" s="430"/>
      <c r="H308" s="430"/>
      <c r="I308" s="430"/>
      <c r="J308" s="430"/>
      <c r="K308" s="430"/>
      <c r="L308" s="430"/>
      <c r="M308" s="431" t="s">
        <v>2</v>
      </c>
      <c r="N308" s="454"/>
      <c r="O308" s="455"/>
      <c r="P308" s="874" t="s">
        <v>742</v>
      </c>
      <c r="Q308" s="207">
        <f t="shared" si="17"/>
        <v>0.16</v>
      </c>
      <c r="R308" s="871" t="s">
        <v>394</v>
      </c>
      <c r="S308" s="872">
        <v>15</v>
      </c>
      <c r="T308" s="457">
        <v>2.4</v>
      </c>
      <c r="U308" s="470"/>
      <c r="V308" s="866"/>
      <c r="W308" s="388"/>
      <c r="X308" s="176"/>
    </row>
    <row r="309" spans="1:24" ht="15" customHeight="1" x14ac:dyDescent="0.2">
      <c r="A309" s="464" t="s">
        <v>50</v>
      </c>
      <c r="B309" s="444">
        <v>45962</v>
      </c>
      <c r="C309" s="430"/>
      <c r="D309" s="430"/>
      <c r="E309" s="430"/>
      <c r="F309" s="430"/>
      <c r="G309" s="430"/>
      <c r="H309" s="430"/>
      <c r="I309" s="430"/>
      <c r="J309" s="430"/>
      <c r="K309" s="430"/>
      <c r="L309" s="430"/>
      <c r="M309" s="431" t="s">
        <v>2</v>
      </c>
      <c r="N309" s="454"/>
      <c r="O309" s="455"/>
      <c r="P309" s="874" t="s">
        <v>735</v>
      </c>
      <c r="Q309" s="207">
        <f t="shared" si="17"/>
        <v>0.13443833333333333</v>
      </c>
      <c r="R309" s="871" t="s">
        <v>394</v>
      </c>
      <c r="S309" s="872">
        <v>12</v>
      </c>
      <c r="T309" s="457">
        <v>1.6132599999999999</v>
      </c>
      <c r="U309" s="470"/>
      <c r="V309" s="866"/>
      <c r="W309" s="388"/>
      <c r="X309" s="176"/>
    </row>
    <row r="310" spans="1:24" ht="15" customHeight="1" x14ac:dyDescent="0.2">
      <c r="A310" s="190" t="s">
        <v>51</v>
      </c>
      <c r="B310" s="444">
        <v>45962</v>
      </c>
      <c r="C310" s="430"/>
      <c r="D310" s="430"/>
      <c r="E310" s="430"/>
      <c r="F310" s="430"/>
      <c r="G310" s="430"/>
      <c r="H310" s="430"/>
      <c r="I310" s="430"/>
      <c r="J310" s="430"/>
      <c r="K310" s="430"/>
      <c r="L310" s="430"/>
      <c r="M310" s="431" t="s">
        <v>2</v>
      </c>
      <c r="N310" s="454"/>
      <c r="O310" s="455"/>
      <c r="P310" s="874" t="s">
        <v>517</v>
      </c>
      <c r="Q310" s="207">
        <f t="shared" si="17"/>
        <v>3.392E-3</v>
      </c>
      <c r="R310" s="871" t="s">
        <v>394</v>
      </c>
      <c r="S310" s="872">
        <v>5</v>
      </c>
      <c r="T310" s="457">
        <v>1.6959999999999999E-2</v>
      </c>
      <c r="U310" s="470"/>
      <c r="V310" s="866"/>
      <c r="W310" s="388"/>
      <c r="X310" s="176"/>
    </row>
    <row r="311" spans="1:24" ht="15" customHeight="1" x14ac:dyDescent="0.2">
      <c r="A311" s="221" t="s">
        <v>52</v>
      </c>
      <c r="B311" s="444">
        <v>45962</v>
      </c>
      <c r="C311" s="430"/>
      <c r="D311" s="430"/>
      <c r="E311" s="430"/>
      <c r="F311" s="430"/>
      <c r="G311" s="430"/>
      <c r="H311" s="430"/>
      <c r="I311" s="430"/>
      <c r="J311" s="430"/>
      <c r="K311" s="430"/>
      <c r="L311" s="430"/>
      <c r="M311" s="467" t="s">
        <v>2</v>
      </c>
      <c r="N311" s="454"/>
      <c r="O311" s="455"/>
      <c r="P311" s="874" t="s">
        <v>573</v>
      </c>
      <c r="Q311" s="207">
        <f t="shared" si="17"/>
        <v>4.4742307692307694E-3</v>
      </c>
      <c r="R311" s="871" t="s">
        <v>394</v>
      </c>
      <c r="S311" s="872">
        <v>26</v>
      </c>
      <c r="T311" s="457">
        <v>0.11633</v>
      </c>
      <c r="U311" s="470"/>
      <c r="V311" s="866"/>
      <c r="W311" s="388"/>
      <c r="X311" s="176"/>
    </row>
    <row r="312" spans="1:24" ht="15" customHeight="1" x14ac:dyDescent="0.2">
      <c r="A312" s="464" t="s">
        <v>53</v>
      </c>
      <c r="B312" s="444">
        <v>45962</v>
      </c>
      <c r="C312" s="430"/>
      <c r="D312" s="430"/>
      <c r="E312" s="430"/>
      <c r="F312" s="430"/>
      <c r="G312" s="430"/>
      <c r="H312" s="430"/>
      <c r="I312" s="430"/>
      <c r="J312" s="430"/>
      <c r="K312" s="430"/>
      <c r="L312" s="430"/>
      <c r="M312" s="431" t="s">
        <v>2</v>
      </c>
      <c r="N312" s="454"/>
      <c r="O312" s="455"/>
      <c r="P312" s="874" t="s">
        <v>736</v>
      </c>
      <c r="Q312" s="207">
        <f t="shared" si="17"/>
        <v>0.48583399999999999</v>
      </c>
      <c r="R312" s="871" t="s">
        <v>394</v>
      </c>
      <c r="S312" s="872">
        <v>5</v>
      </c>
      <c r="T312" s="457">
        <v>2.4291700000000001</v>
      </c>
      <c r="U312" s="470"/>
      <c r="V312" s="866"/>
      <c r="W312" s="388"/>
      <c r="X312" s="176"/>
    </row>
    <row r="313" spans="1:24" ht="15" customHeight="1" x14ac:dyDescent="0.2">
      <c r="A313" s="190" t="s">
        <v>54</v>
      </c>
      <c r="B313" s="444">
        <v>45962</v>
      </c>
      <c r="C313" s="430"/>
      <c r="D313" s="430"/>
      <c r="E313" s="430"/>
      <c r="F313" s="430"/>
      <c r="G313" s="430"/>
      <c r="H313" s="430"/>
      <c r="I313" s="430"/>
      <c r="J313" s="430"/>
      <c r="K313" s="430"/>
      <c r="L313" s="430"/>
      <c r="M313" s="431" t="s">
        <v>2</v>
      </c>
      <c r="N313" s="454"/>
      <c r="O313" s="455"/>
      <c r="P313" s="874" t="s">
        <v>737</v>
      </c>
      <c r="Q313" s="207">
        <f t="shared" si="17"/>
        <v>0.65119000000000005</v>
      </c>
      <c r="R313" s="871" t="s">
        <v>394</v>
      </c>
      <c r="S313" s="872">
        <v>1</v>
      </c>
      <c r="T313" s="457">
        <v>0.65119000000000005</v>
      </c>
      <c r="U313" s="470"/>
      <c r="V313" s="866"/>
      <c r="W313" s="388"/>
      <c r="X313" s="176"/>
    </row>
    <row r="314" spans="1:24" ht="15" customHeight="1" x14ac:dyDescent="0.2">
      <c r="A314" s="221" t="s">
        <v>55</v>
      </c>
      <c r="B314" s="444">
        <v>45962</v>
      </c>
      <c r="C314" s="430"/>
      <c r="D314" s="430"/>
      <c r="E314" s="430"/>
      <c r="F314" s="430"/>
      <c r="G314" s="430"/>
      <c r="H314" s="430"/>
      <c r="I314" s="430"/>
      <c r="J314" s="430"/>
      <c r="K314" s="430"/>
      <c r="L314" s="430"/>
      <c r="M314" s="431" t="s">
        <v>2</v>
      </c>
      <c r="N314" s="454"/>
      <c r="O314" s="455"/>
      <c r="P314" s="874" t="s">
        <v>621</v>
      </c>
      <c r="Q314" s="207">
        <f t="shared" si="17"/>
        <v>0.34514</v>
      </c>
      <c r="R314" s="871" t="s">
        <v>394</v>
      </c>
      <c r="S314" s="872">
        <v>1</v>
      </c>
      <c r="T314" s="457">
        <v>0.34514</v>
      </c>
      <c r="U314" s="470"/>
      <c r="V314" s="866"/>
      <c r="W314" s="388"/>
      <c r="X314" s="176"/>
    </row>
    <row r="315" spans="1:24" ht="15" customHeight="1" x14ac:dyDescent="0.2">
      <c r="A315" s="464" t="s">
        <v>56</v>
      </c>
      <c r="B315" s="444">
        <v>45962</v>
      </c>
      <c r="C315" s="430"/>
      <c r="D315" s="430"/>
      <c r="E315" s="430"/>
      <c r="F315" s="430"/>
      <c r="G315" s="430"/>
      <c r="H315" s="430"/>
      <c r="I315" s="430"/>
      <c r="J315" s="430"/>
      <c r="K315" s="430"/>
      <c r="L315" s="430"/>
      <c r="M315" s="467" t="s">
        <v>2</v>
      </c>
      <c r="N315" s="454"/>
      <c r="O315" s="455"/>
      <c r="P315" s="874" t="s">
        <v>738</v>
      </c>
      <c r="Q315" s="207">
        <f t="shared" si="17"/>
        <v>7.8329999999999997E-2</v>
      </c>
      <c r="R315" s="871" t="s">
        <v>394</v>
      </c>
      <c r="S315" s="872">
        <v>10</v>
      </c>
      <c r="T315" s="457">
        <v>0.7833</v>
      </c>
      <c r="U315" s="470"/>
      <c r="V315" s="866"/>
      <c r="W315" s="388"/>
      <c r="X315" s="176"/>
    </row>
    <row r="316" spans="1:24" ht="15" customHeight="1" x14ac:dyDescent="0.2">
      <c r="A316" s="190" t="s">
        <v>57</v>
      </c>
      <c r="B316" s="444">
        <v>45962</v>
      </c>
      <c r="C316" s="430"/>
      <c r="D316" s="430"/>
      <c r="E316" s="430"/>
      <c r="F316" s="430"/>
      <c r="G316" s="430"/>
      <c r="H316" s="430"/>
      <c r="I316" s="430"/>
      <c r="J316" s="430"/>
      <c r="K316" s="430"/>
      <c r="L316" s="430"/>
      <c r="M316" s="431" t="s">
        <v>2</v>
      </c>
      <c r="N316" s="454"/>
      <c r="O316" s="455"/>
      <c r="P316" s="228" t="s">
        <v>512</v>
      </c>
      <c r="Q316" s="207">
        <f t="shared" ref="Q316:Q326" si="18">T316/S316</f>
        <v>7.1665500000000007E-2</v>
      </c>
      <c r="R316" s="473" t="s">
        <v>734</v>
      </c>
      <c r="S316" s="872">
        <v>20</v>
      </c>
      <c r="T316" s="457">
        <v>1.4333100000000001</v>
      </c>
      <c r="U316" s="470"/>
      <c r="V316" s="866"/>
      <c r="W316" s="388"/>
      <c r="X316" s="176"/>
    </row>
    <row r="317" spans="1:24" ht="15" customHeight="1" x14ac:dyDescent="0.2">
      <c r="A317" s="221" t="s">
        <v>58</v>
      </c>
      <c r="B317" s="444">
        <v>45962</v>
      </c>
      <c r="C317" s="430"/>
      <c r="D317" s="430"/>
      <c r="E317" s="430"/>
      <c r="F317" s="430"/>
      <c r="G317" s="430"/>
      <c r="H317" s="430"/>
      <c r="I317" s="430"/>
      <c r="J317" s="430"/>
      <c r="K317" s="430"/>
      <c r="L317" s="430"/>
      <c r="M317" s="431" t="s">
        <v>2</v>
      </c>
      <c r="N317" s="454"/>
      <c r="O317" s="455"/>
      <c r="P317" s="874" t="s">
        <v>731</v>
      </c>
      <c r="Q317" s="207">
        <f t="shared" si="18"/>
        <v>2.3179999999999999E-2</v>
      </c>
      <c r="R317" s="198" t="s">
        <v>394</v>
      </c>
      <c r="S317" s="872">
        <v>2</v>
      </c>
      <c r="T317" s="457">
        <v>4.6359999999999998E-2</v>
      </c>
      <c r="U317" s="470"/>
      <c r="V317" s="866"/>
      <c r="W317" s="388"/>
      <c r="X317" s="176"/>
    </row>
    <row r="318" spans="1:24" ht="15" customHeight="1" x14ac:dyDescent="0.2">
      <c r="A318" s="464" t="s">
        <v>59</v>
      </c>
      <c r="B318" s="444">
        <v>45962</v>
      </c>
      <c r="C318" s="430"/>
      <c r="D318" s="430"/>
      <c r="E318" s="430"/>
      <c r="F318" s="430"/>
      <c r="G318" s="430"/>
      <c r="H318" s="430"/>
      <c r="I318" s="430"/>
      <c r="J318" s="430"/>
      <c r="K318" s="430"/>
      <c r="L318" s="430"/>
      <c r="M318" s="467" t="s">
        <v>2</v>
      </c>
      <c r="N318" s="454"/>
      <c r="O318" s="455"/>
      <c r="P318" s="874" t="s">
        <v>570</v>
      </c>
      <c r="Q318" s="207">
        <f t="shared" si="18"/>
        <v>0.50196000000000007</v>
      </c>
      <c r="R318" s="198" t="s">
        <v>394</v>
      </c>
      <c r="S318" s="872">
        <v>6</v>
      </c>
      <c r="T318" s="457">
        <v>3.0117600000000002</v>
      </c>
      <c r="U318" s="470"/>
      <c r="V318" s="866"/>
      <c r="W318" s="388"/>
      <c r="X318" s="176"/>
    </row>
    <row r="319" spans="1:24" ht="15" customHeight="1" x14ac:dyDescent="0.2">
      <c r="A319" s="190" t="s">
        <v>60</v>
      </c>
      <c r="B319" s="444">
        <v>45962</v>
      </c>
      <c r="C319" s="430"/>
      <c r="D319" s="430"/>
      <c r="E319" s="430"/>
      <c r="F319" s="430"/>
      <c r="G319" s="430"/>
      <c r="H319" s="430"/>
      <c r="I319" s="430"/>
      <c r="J319" s="430"/>
      <c r="K319" s="430"/>
      <c r="L319" s="430"/>
      <c r="M319" s="431" t="s">
        <v>2</v>
      </c>
      <c r="N319" s="454"/>
      <c r="O319" s="455"/>
      <c r="P319" s="874" t="s">
        <v>571</v>
      </c>
      <c r="Q319" s="207">
        <f t="shared" si="18"/>
        <v>0.7651942857142856</v>
      </c>
      <c r="R319" s="198" t="s">
        <v>394</v>
      </c>
      <c r="S319" s="872">
        <v>7</v>
      </c>
      <c r="T319" s="457">
        <v>5.3563599999999996</v>
      </c>
      <c r="U319" s="470"/>
      <c r="V319" s="866"/>
      <c r="W319" s="388"/>
      <c r="X319" s="176"/>
    </row>
    <row r="320" spans="1:24" ht="15" customHeight="1" x14ac:dyDescent="0.2">
      <c r="A320" s="221" t="s">
        <v>61</v>
      </c>
      <c r="B320" s="444">
        <v>45962</v>
      </c>
      <c r="C320" s="430"/>
      <c r="D320" s="430"/>
      <c r="E320" s="430"/>
      <c r="F320" s="430"/>
      <c r="G320" s="430"/>
      <c r="H320" s="430"/>
      <c r="I320" s="430"/>
      <c r="J320" s="430"/>
      <c r="K320" s="430"/>
      <c r="L320" s="430"/>
      <c r="M320" s="431" t="s">
        <v>2</v>
      </c>
      <c r="N320" s="454"/>
      <c r="O320" s="455"/>
      <c r="P320" s="874" t="s">
        <v>599</v>
      </c>
      <c r="Q320" s="207">
        <f t="shared" si="18"/>
        <v>0.189635</v>
      </c>
      <c r="R320" s="198" t="s">
        <v>394</v>
      </c>
      <c r="S320" s="872">
        <v>4</v>
      </c>
      <c r="T320" s="457">
        <v>0.75853999999999999</v>
      </c>
      <c r="U320" s="470"/>
      <c r="V320" s="866"/>
      <c r="W320" s="388"/>
      <c r="X320" s="176"/>
    </row>
    <row r="321" spans="1:73" ht="15" customHeight="1" x14ac:dyDescent="0.2">
      <c r="A321" s="464" t="s">
        <v>62</v>
      </c>
      <c r="B321" s="444">
        <v>45962</v>
      </c>
      <c r="C321" s="430"/>
      <c r="D321" s="430"/>
      <c r="E321" s="430"/>
      <c r="F321" s="430"/>
      <c r="G321" s="430"/>
      <c r="H321" s="430"/>
      <c r="I321" s="430"/>
      <c r="J321" s="430"/>
      <c r="K321" s="430"/>
      <c r="L321" s="430"/>
      <c r="M321" s="431" t="s">
        <v>2</v>
      </c>
      <c r="N321" s="454"/>
      <c r="O321" s="455"/>
      <c r="P321" s="874" t="s">
        <v>638</v>
      </c>
      <c r="Q321" s="207">
        <f t="shared" si="18"/>
        <v>0.39935666666666664</v>
      </c>
      <c r="R321" s="198" t="s">
        <v>394</v>
      </c>
      <c r="S321" s="872">
        <v>6</v>
      </c>
      <c r="T321" s="457">
        <v>2.3961399999999999</v>
      </c>
      <c r="U321" s="470"/>
      <c r="V321" s="866"/>
      <c r="W321" s="388"/>
      <c r="X321" s="176"/>
    </row>
    <row r="322" spans="1:73" ht="15" customHeight="1" x14ac:dyDescent="0.2">
      <c r="A322" s="190" t="s">
        <v>63</v>
      </c>
      <c r="B322" s="444">
        <v>45962</v>
      </c>
      <c r="C322" s="430"/>
      <c r="D322" s="430"/>
      <c r="E322" s="430"/>
      <c r="F322" s="430"/>
      <c r="G322" s="430"/>
      <c r="H322" s="430"/>
      <c r="I322" s="430"/>
      <c r="J322" s="430"/>
      <c r="K322" s="430"/>
      <c r="L322" s="430"/>
      <c r="M322" s="431" t="s">
        <v>2</v>
      </c>
      <c r="N322" s="454"/>
      <c r="O322" s="455"/>
      <c r="P322" s="874" t="s">
        <v>600</v>
      </c>
      <c r="Q322" s="207">
        <f t="shared" si="18"/>
        <v>4.5875000000000001E-4</v>
      </c>
      <c r="R322" s="198" t="s">
        <v>394</v>
      </c>
      <c r="S322" s="872">
        <v>32</v>
      </c>
      <c r="T322" s="457">
        <v>1.468E-2</v>
      </c>
      <c r="U322" s="470"/>
      <c r="V322" s="866"/>
      <c r="W322" s="388"/>
      <c r="X322" s="176"/>
    </row>
    <row r="323" spans="1:73" ht="15" customHeight="1" x14ac:dyDescent="0.2">
      <c r="A323" s="221" t="s">
        <v>406</v>
      </c>
      <c r="B323" s="444">
        <v>45962</v>
      </c>
      <c r="C323" s="430"/>
      <c r="D323" s="430"/>
      <c r="E323" s="430"/>
      <c r="F323" s="430"/>
      <c r="G323" s="430"/>
      <c r="H323" s="430"/>
      <c r="I323" s="430"/>
      <c r="J323" s="430"/>
      <c r="K323" s="430"/>
      <c r="L323" s="430"/>
      <c r="M323" s="467" t="s">
        <v>2</v>
      </c>
      <c r="N323" s="454"/>
      <c r="O323" s="455"/>
      <c r="P323" s="874" t="s">
        <v>575</v>
      </c>
      <c r="Q323" s="207">
        <f t="shared" si="18"/>
        <v>4.1952380952380952E-4</v>
      </c>
      <c r="R323" s="198" t="s">
        <v>394</v>
      </c>
      <c r="S323" s="872">
        <v>105</v>
      </c>
      <c r="T323" s="457">
        <v>4.4049999999999999E-2</v>
      </c>
      <c r="U323" s="470"/>
      <c r="V323" s="866"/>
      <c r="W323" s="388"/>
      <c r="X323" s="176"/>
    </row>
    <row r="324" spans="1:73" ht="15" customHeight="1" x14ac:dyDescent="0.2">
      <c r="A324" s="464" t="s">
        <v>494</v>
      </c>
      <c r="B324" s="444">
        <v>45962</v>
      </c>
      <c r="C324" s="430"/>
      <c r="D324" s="430"/>
      <c r="E324" s="430"/>
      <c r="F324" s="430"/>
      <c r="G324" s="430"/>
      <c r="H324" s="430"/>
      <c r="I324" s="430"/>
      <c r="J324" s="430"/>
      <c r="K324" s="430"/>
      <c r="L324" s="430"/>
      <c r="M324" s="431" t="s">
        <v>2</v>
      </c>
      <c r="N324" s="454"/>
      <c r="O324" s="455"/>
      <c r="P324" s="874" t="s">
        <v>601</v>
      </c>
      <c r="Q324" s="207">
        <f t="shared" si="18"/>
        <v>3.1681415929203541E-4</v>
      </c>
      <c r="R324" s="198" t="s">
        <v>394</v>
      </c>
      <c r="S324" s="872">
        <v>113</v>
      </c>
      <c r="T324" s="457">
        <v>3.5799999999999998E-2</v>
      </c>
      <c r="U324" s="470"/>
      <c r="V324" s="866"/>
      <c r="W324" s="388"/>
      <c r="X324" s="176"/>
    </row>
    <row r="325" spans="1:73" ht="15" customHeight="1" x14ac:dyDescent="0.2">
      <c r="A325" s="190" t="s">
        <v>507</v>
      </c>
      <c r="B325" s="444">
        <v>45962</v>
      </c>
      <c r="C325" s="430"/>
      <c r="D325" s="430"/>
      <c r="E325" s="430"/>
      <c r="F325" s="430"/>
      <c r="G325" s="430"/>
      <c r="H325" s="430"/>
      <c r="I325" s="430"/>
      <c r="J325" s="430"/>
      <c r="K325" s="430"/>
      <c r="L325" s="430"/>
      <c r="M325" s="431" t="s">
        <v>2</v>
      </c>
      <c r="N325" s="454"/>
      <c r="O325" s="455"/>
      <c r="P325" s="874" t="s">
        <v>733</v>
      </c>
      <c r="Q325" s="207">
        <f t="shared" si="18"/>
        <v>0.125</v>
      </c>
      <c r="R325" s="198" t="s">
        <v>394</v>
      </c>
      <c r="S325" s="872">
        <v>3</v>
      </c>
      <c r="T325" s="457">
        <v>0.375</v>
      </c>
      <c r="U325" s="470"/>
      <c r="V325" s="866"/>
      <c r="W325" s="388"/>
      <c r="X325" s="176"/>
    </row>
    <row r="326" spans="1:73" ht="15" customHeight="1" x14ac:dyDescent="0.2">
      <c r="A326" s="221" t="s">
        <v>508</v>
      </c>
      <c r="B326" s="444">
        <v>45962</v>
      </c>
      <c r="C326" s="430"/>
      <c r="D326" s="430"/>
      <c r="E326" s="430"/>
      <c r="F326" s="430"/>
      <c r="G326" s="430"/>
      <c r="H326" s="430"/>
      <c r="I326" s="430"/>
      <c r="J326" s="430"/>
      <c r="K326" s="430"/>
      <c r="L326" s="430"/>
      <c r="M326" s="431" t="s">
        <v>2</v>
      </c>
      <c r="N326" s="454"/>
      <c r="O326" s="455"/>
      <c r="P326" s="874" t="s">
        <v>732</v>
      </c>
      <c r="Q326" s="207">
        <f t="shared" si="18"/>
        <v>9.471857142857143E-2</v>
      </c>
      <c r="R326" s="198" t="s">
        <v>394</v>
      </c>
      <c r="S326" s="872">
        <v>7</v>
      </c>
      <c r="T326" s="457">
        <v>0.66303000000000001</v>
      </c>
      <c r="U326" s="470"/>
      <c r="V326" s="866"/>
      <c r="W326" s="388"/>
      <c r="X326" s="176"/>
    </row>
    <row r="327" spans="1:73" ht="15" customHeight="1" x14ac:dyDescent="0.2">
      <c r="A327" s="464" t="s">
        <v>509</v>
      </c>
      <c r="B327" s="465">
        <v>45962</v>
      </c>
      <c r="C327" s="430"/>
      <c r="D327" s="430"/>
      <c r="E327" s="430"/>
      <c r="F327" s="430"/>
      <c r="G327" s="430"/>
      <c r="H327" s="430"/>
      <c r="I327" s="430"/>
      <c r="J327" s="430"/>
      <c r="K327" s="430"/>
      <c r="L327" s="430"/>
      <c r="M327" s="467" t="s">
        <v>2</v>
      </c>
      <c r="N327" s="454"/>
      <c r="O327" s="455"/>
      <c r="P327" s="228" t="s">
        <v>727</v>
      </c>
      <c r="Q327" s="207">
        <f t="shared" si="17"/>
        <v>1.03423</v>
      </c>
      <c r="R327" s="198" t="s">
        <v>394</v>
      </c>
      <c r="S327" s="456">
        <v>1</v>
      </c>
      <c r="T327" s="457">
        <v>1.03423</v>
      </c>
      <c r="U327" s="470"/>
      <c r="V327" s="866"/>
      <c r="W327" s="388"/>
      <c r="X327" s="176"/>
    </row>
    <row r="328" spans="1:73" ht="15" customHeight="1" x14ac:dyDescent="0.2">
      <c r="A328" s="190" t="s">
        <v>743</v>
      </c>
      <c r="B328" s="444">
        <v>45962</v>
      </c>
      <c r="C328" s="430"/>
      <c r="D328" s="430"/>
      <c r="E328" s="430"/>
      <c r="F328" s="430"/>
      <c r="G328" s="430"/>
      <c r="H328" s="430"/>
      <c r="I328" s="430"/>
      <c r="J328" s="430"/>
      <c r="K328" s="430"/>
      <c r="L328" s="430"/>
      <c r="M328" s="431" t="s">
        <v>2</v>
      </c>
      <c r="N328" s="454"/>
      <c r="O328" s="455"/>
      <c r="P328" s="228" t="s">
        <v>728</v>
      </c>
      <c r="Q328" s="207">
        <f t="shared" si="17"/>
        <v>0.124275</v>
      </c>
      <c r="R328" s="198" t="s">
        <v>394</v>
      </c>
      <c r="S328" s="456">
        <v>2</v>
      </c>
      <c r="T328" s="457">
        <v>0.24854999999999999</v>
      </c>
      <c r="U328" s="470"/>
      <c r="V328" s="866"/>
      <c r="W328" s="388"/>
      <c r="X328" s="176"/>
    </row>
    <row r="329" spans="1:73" ht="15" customHeight="1" x14ac:dyDescent="0.2">
      <c r="A329" s="221" t="s">
        <v>744</v>
      </c>
      <c r="B329" s="444">
        <v>45962</v>
      </c>
      <c r="C329" s="430"/>
      <c r="D329" s="430"/>
      <c r="E329" s="430"/>
      <c r="F329" s="430"/>
      <c r="G329" s="430"/>
      <c r="H329" s="430"/>
      <c r="I329" s="430"/>
      <c r="J329" s="430"/>
      <c r="K329" s="430"/>
      <c r="L329" s="430"/>
      <c r="M329" s="431" t="s">
        <v>2</v>
      </c>
      <c r="N329" s="454"/>
      <c r="O329" s="455"/>
      <c r="P329" s="228" t="s">
        <v>729</v>
      </c>
      <c r="Q329" s="207">
        <f t="shared" si="17"/>
        <v>0.85892199999999996</v>
      </c>
      <c r="R329" s="198" t="s">
        <v>394</v>
      </c>
      <c r="S329" s="456">
        <v>5</v>
      </c>
      <c r="T329" s="457">
        <v>4.2946099999999996</v>
      </c>
      <c r="U329" s="470"/>
      <c r="V329" s="866"/>
      <c r="W329" s="388"/>
      <c r="X329" s="176"/>
    </row>
    <row r="330" spans="1:73" ht="15" customHeight="1" x14ac:dyDescent="0.2">
      <c r="A330" s="464" t="s">
        <v>745</v>
      </c>
      <c r="B330" s="444">
        <v>45962</v>
      </c>
      <c r="C330" s="430"/>
      <c r="D330" s="430"/>
      <c r="E330" s="430"/>
      <c r="F330" s="430"/>
      <c r="G330" s="430"/>
      <c r="H330" s="430"/>
      <c r="I330" s="430"/>
      <c r="J330" s="430"/>
      <c r="K330" s="430"/>
      <c r="L330" s="430"/>
      <c r="M330" s="431" t="s">
        <v>2</v>
      </c>
      <c r="N330" s="454"/>
      <c r="O330" s="455"/>
      <c r="P330" s="228" t="s">
        <v>730</v>
      </c>
      <c r="Q330" s="207">
        <f t="shared" si="17"/>
        <v>0.45896000000000003</v>
      </c>
      <c r="R330" s="198" t="s">
        <v>394</v>
      </c>
      <c r="S330" s="456">
        <v>3</v>
      </c>
      <c r="T330" s="457">
        <v>1.3768800000000001</v>
      </c>
      <c r="U330" s="470"/>
      <c r="V330" s="866"/>
      <c r="W330" s="388"/>
      <c r="X330" s="176"/>
    </row>
    <row r="331" spans="1:73" ht="15" customHeight="1" x14ac:dyDescent="0.2">
      <c r="A331" s="190" t="s">
        <v>746</v>
      </c>
      <c r="B331" s="465">
        <v>45962</v>
      </c>
      <c r="C331" s="430"/>
      <c r="D331" s="430"/>
      <c r="E331" s="430"/>
      <c r="F331" s="430"/>
      <c r="G331" s="430"/>
      <c r="H331" s="430"/>
      <c r="I331" s="430"/>
      <c r="J331" s="430"/>
      <c r="K331" s="430"/>
      <c r="L331" s="430"/>
      <c r="M331" s="431" t="s">
        <v>2</v>
      </c>
      <c r="N331" s="454"/>
      <c r="O331" s="455"/>
      <c r="P331" s="228" t="s">
        <v>723</v>
      </c>
      <c r="Q331" s="207">
        <f t="shared" si="17"/>
        <v>4.6265000000000001E-2</v>
      </c>
      <c r="R331" s="198" t="s">
        <v>394</v>
      </c>
      <c r="S331" s="456">
        <v>2</v>
      </c>
      <c r="T331" s="457">
        <v>9.2530000000000001E-2</v>
      </c>
      <c r="U331" s="470"/>
      <c r="V331" s="866"/>
      <c r="W331" s="388"/>
      <c r="X331" s="176"/>
    </row>
    <row r="332" spans="1:73" ht="15" customHeight="1" x14ac:dyDescent="0.2">
      <c r="A332" s="221" t="s">
        <v>747</v>
      </c>
      <c r="B332" s="444">
        <v>45962</v>
      </c>
      <c r="C332" s="430"/>
      <c r="D332" s="430"/>
      <c r="E332" s="430"/>
      <c r="F332" s="430"/>
      <c r="G332" s="430"/>
      <c r="H332" s="430"/>
      <c r="I332" s="430"/>
      <c r="J332" s="430"/>
      <c r="K332" s="430"/>
      <c r="L332" s="430"/>
      <c r="M332" s="467" t="s">
        <v>2</v>
      </c>
      <c r="N332" s="454"/>
      <c r="O332" s="455"/>
      <c r="P332" s="228" t="s">
        <v>724</v>
      </c>
      <c r="Q332" s="207">
        <f t="shared" si="17"/>
        <v>0.137712</v>
      </c>
      <c r="R332" s="198" t="s">
        <v>394</v>
      </c>
      <c r="S332" s="456">
        <v>5</v>
      </c>
      <c r="T332" s="457">
        <v>0.68855999999999995</v>
      </c>
      <c r="U332" s="470"/>
      <c r="V332" s="866"/>
      <c r="W332" s="388"/>
      <c r="X332" s="176"/>
    </row>
    <row r="333" spans="1:73" ht="15" customHeight="1" x14ac:dyDescent="0.2">
      <c r="A333" s="464" t="s">
        <v>748</v>
      </c>
      <c r="B333" s="444">
        <v>45962</v>
      </c>
      <c r="C333" s="430"/>
      <c r="D333" s="430"/>
      <c r="E333" s="430"/>
      <c r="F333" s="430"/>
      <c r="G333" s="430"/>
      <c r="H333" s="430"/>
      <c r="I333" s="430"/>
      <c r="J333" s="430"/>
      <c r="K333" s="430"/>
      <c r="L333" s="430"/>
      <c r="M333" s="431" t="s">
        <v>2</v>
      </c>
      <c r="N333" s="454"/>
      <c r="O333" s="455"/>
      <c r="P333" s="228" t="s">
        <v>725</v>
      </c>
      <c r="Q333" s="207">
        <f t="shared" si="17"/>
        <v>7.7620000000000008E-2</v>
      </c>
      <c r="R333" s="198" t="s">
        <v>394</v>
      </c>
      <c r="S333" s="456">
        <v>3</v>
      </c>
      <c r="T333" s="457">
        <v>0.23286000000000001</v>
      </c>
      <c r="U333" s="470"/>
      <c r="V333" s="866"/>
      <c r="W333" s="388"/>
      <c r="X333" s="176"/>
    </row>
    <row r="334" spans="1:73" ht="22.5" x14ac:dyDescent="0.2">
      <c r="A334" s="190" t="s">
        <v>749</v>
      </c>
      <c r="B334" s="444">
        <v>45962</v>
      </c>
      <c r="C334" s="430"/>
      <c r="D334" s="430"/>
      <c r="E334" s="430"/>
      <c r="F334" s="430"/>
      <c r="G334" s="430"/>
      <c r="H334" s="430"/>
      <c r="I334" s="430"/>
      <c r="J334" s="430"/>
      <c r="K334" s="430"/>
      <c r="L334" s="430"/>
      <c r="M334" s="431" t="s">
        <v>2</v>
      </c>
      <c r="N334" s="454"/>
      <c r="O334" s="455"/>
      <c r="P334" s="228" t="s">
        <v>726</v>
      </c>
      <c r="Q334" s="207">
        <f t="shared" si="17"/>
        <v>9.5000000000000001E-2</v>
      </c>
      <c r="R334" s="198" t="s">
        <v>394</v>
      </c>
      <c r="S334" s="456">
        <v>9</v>
      </c>
      <c r="T334" s="457">
        <v>0.85499999999999998</v>
      </c>
      <c r="U334" s="470"/>
      <c r="V334" s="866"/>
      <c r="W334" s="388"/>
      <c r="X334" s="176"/>
    </row>
    <row r="335" spans="1:73" ht="15" customHeight="1" x14ac:dyDescent="0.2">
      <c r="A335" s="221" t="s">
        <v>750</v>
      </c>
      <c r="B335" s="444">
        <v>45962</v>
      </c>
      <c r="C335" s="471"/>
      <c r="D335" s="471"/>
      <c r="E335" s="471"/>
      <c r="F335" s="471"/>
      <c r="G335" s="471"/>
      <c r="H335" s="471"/>
      <c r="I335" s="471"/>
      <c r="J335" s="471"/>
      <c r="K335" s="471"/>
      <c r="L335" s="471"/>
      <c r="M335" s="431" t="s">
        <v>2</v>
      </c>
      <c r="N335" s="471"/>
      <c r="O335" s="471"/>
      <c r="P335" s="201" t="s">
        <v>717</v>
      </c>
      <c r="Q335" s="207">
        <f t="shared" ref="Q335:Q337" si="19">T335/S335</f>
        <v>2.2807553444180519</v>
      </c>
      <c r="R335" s="198" t="s">
        <v>721</v>
      </c>
      <c r="S335" s="204">
        <v>12.63</v>
      </c>
      <c r="T335" s="828">
        <v>28.80594</v>
      </c>
      <c r="U335" s="427"/>
      <c r="V335" s="867"/>
      <c r="W335" s="388"/>
      <c r="X335" s="176"/>
    </row>
    <row r="336" spans="1:73" s="251" customFormat="1" ht="15" customHeight="1" x14ac:dyDescent="0.25">
      <c r="A336" s="464" t="s">
        <v>751</v>
      </c>
      <c r="B336" s="444">
        <v>45962</v>
      </c>
      <c r="C336" s="471"/>
      <c r="D336" s="471"/>
      <c r="E336" s="471"/>
      <c r="F336" s="471"/>
      <c r="G336" s="471"/>
      <c r="H336" s="471"/>
      <c r="I336" s="471"/>
      <c r="J336" s="471"/>
      <c r="K336" s="471"/>
      <c r="L336" s="471"/>
      <c r="M336" s="431" t="s">
        <v>2</v>
      </c>
      <c r="N336" s="471"/>
      <c r="O336" s="471"/>
      <c r="P336" s="201" t="s">
        <v>718</v>
      </c>
      <c r="Q336" s="207">
        <f t="shared" si="19"/>
        <v>9.3241739130434778E-2</v>
      </c>
      <c r="R336" s="198" t="s">
        <v>720</v>
      </c>
      <c r="S336" s="204">
        <v>23</v>
      </c>
      <c r="T336" s="828">
        <v>2.1445599999999998</v>
      </c>
      <c r="U336" s="427"/>
      <c r="V336" s="857"/>
      <c r="W336" s="388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181"/>
      <c r="AN336" s="181"/>
      <c r="AO336" s="181"/>
      <c r="AP336" s="181"/>
      <c r="AQ336" s="181"/>
      <c r="AR336" s="181"/>
      <c r="AS336" s="181"/>
      <c r="AT336" s="181"/>
      <c r="AU336" s="181"/>
      <c r="AV336" s="181"/>
      <c r="AW336" s="181"/>
      <c r="AX336" s="181"/>
      <c r="AY336" s="181"/>
      <c r="AZ336" s="181"/>
      <c r="BA336" s="181"/>
      <c r="BB336" s="181"/>
      <c r="BC336" s="181"/>
      <c r="BD336" s="181"/>
      <c r="BE336" s="181"/>
      <c r="BF336" s="181"/>
      <c r="BG336" s="181"/>
      <c r="BH336" s="181"/>
      <c r="BI336" s="181"/>
      <c r="BJ336" s="181"/>
      <c r="BK336" s="181"/>
      <c r="BL336" s="181"/>
      <c r="BM336" s="181"/>
      <c r="BN336" s="181"/>
      <c r="BO336" s="181"/>
      <c r="BP336" s="181"/>
      <c r="BQ336" s="181"/>
      <c r="BR336" s="181"/>
      <c r="BS336" s="181"/>
      <c r="BT336" s="181"/>
      <c r="BU336" s="181"/>
    </row>
    <row r="337" spans="1:73" s="462" customFormat="1" ht="15" customHeight="1" x14ac:dyDescent="0.25">
      <c r="A337" s="190" t="s">
        <v>752</v>
      </c>
      <c r="B337" s="444">
        <v>45962</v>
      </c>
      <c r="C337" s="471"/>
      <c r="D337" s="471"/>
      <c r="E337" s="471"/>
      <c r="F337" s="471"/>
      <c r="G337" s="471"/>
      <c r="H337" s="471"/>
      <c r="I337" s="471"/>
      <c r="J337" s="471"/>
      <c r="K337" s="471"/>
      <c r="L337" s="471"/>
      <c r="M337" s="431" t="s">
        <v>2</v>
      </c>
      <c r="N337" s="471"/>
      <c r="O337" s="471"/>
      <c r="P337" s="227" t="s">
        <v>719</v>
      </c>
      <c r="Q337" s="207">
        <f t="shared" si="19"/>
        <v>0.12773304347826087</v>
      </c>
      <c r="R337" s="436" t="s">
        <v>720</v>
      </c>
      <c r="S337" s="435">
        <v>23</v>
      </c>
      <c r="T337" s="434">
        <v>2.9378600000000001</v>
      </c>
      <c r="U337" s="427"/>
      <c r="V337" s="857"/>
      <c r="W337" s="388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181"/>
      <c r="AN337" s="181"/>
      <c r="AO337" s="181"/>
      <c r="AP337" s="181"/>
      <c r="AQ337" s="181"/>
      <c r="AR337" s="181"/>
      <c r="AS337" s="181"/>
      <c r="AT337" s="181"/>
      <c r="AU337" s="181"/>
      <c r="AV337" s="181"/>
      <c r="AW337" s="181"/>
      <c r="AX337" s="181"/>
      <c r="AY337" s="181"/>
      <c r="AZ337" s="181"/>
      <c r="BA337" s="181"/>
      <c r="BB337" s="181"/>
      <c r="BC337" s="181"/>
      <c r="BD337" s="181"/>
      <c r="BE337" s="181"/>
      <c r="BF337" s="181"/>
      <c r="BG337" s="181"/>
      <c r="BH337" s="181"/>
      <c r="BI337" s="181"/>
      <c r="BJ337" s="181"/>
      <c r="BK337" s="181"/>
      <c r="BL337" s="181"/>
      <c r="BM337" s="181"/>
      <c r="BN337" s="181"/>
      <c r="BO337" s="181"/>
      <c r="BP337" s="181"/>
      <c r="BQ337" s="181"/>
      <c r="BR337" s="181"/>
      <c r="BS337" s="181"/>
      <c r="BT337" s="181"/>
      <c r="BU337" s="181"/>
    </row>
    <row r="338" spans="1:73" s="462" customFormat="1" ht="10.5" customHeight="1" x14ac:dyDescent="0.25">
      <c r="A338" s="437"/>
      <c r="B338" s="437"/>
      <c r="C338" s="437"/>
      <c r="D338" s="437"/>
      <c r="E338" s="437"/>
      <c r="F338" s="437"/>
      <c r="G338" s="437"/>
      <c r="H338" s="437"/>
      <c r="I338" s="437"/>
      <c r="J338" s="437"/>
      <c r="K338" s="437"/>
      <c r="L338" s="437"/>
      <c r="M338" s="437"/>
      <c r="N338" s="437"/>
      <c r="O338" s="437"/>
      <c r="P338" s="438"/>
      <c r="Q338" s="437"/>
      <c r="R338" s="437"/>
      <c r="S338" s="437"/>
      <c r="T338" s="186"/>
      <c r="U338" s="437"/>
      <c r="V338" s="859"/>
      <c r="W338" s="178"/>
      <c r="X338" s="178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181"/>
      <c r="AT338" s="181"/>
      <c r="AU338" s="181"/>
      <c r="AV338" s="181"/>
      <c r="AW338" s="181"/>
      <c r="AX338" s="181"/>
      <c r="AY338" s="181"/>
      <c r="AZ338" s="181"/>
      <c r="BA338" s="181"/>
      <c r="BB338" s="181"/>
      <c r="BC338" s="181"/>
      <c r="BD338" s="181"/>
      <c r="BE338" s="181"/>
      <c r="BF338" s="181"/>
      <c r="BG338" s="181"/>
      <c r="BH338" s="181"/>
      <c r="BI338" s="181"/>
      <c r="BJ338" s="181"/>
      <c r="BK338" s="181"/>
      <c r="BL338" s="181"/>
      <c r="BM338" s="181"/>
      <c r="BN338" s="181"/>
      <c r="BO338" s="181"/>
      <c r="BP338" s="181"/>
      <c r="BQ338" s="181"/>
      <c r="BR338" s="181"/>
      <c r="BS338" s="181"/>
      <c r="BT338" s="181"/>
      <c r="BU338" s="181"/>
    </row>
    <row r="339" spans="1:73" s="181" customFormat="1" ht="10.5" customHeight="1" x14ac:dyDescent="0.25">
      <c r="A339" s="437"/>
      <c r="B339" s="437"/>
      <c r="C339" s="437"/>
      <c r="D339" s="437"/>
      <c r="E339" s="437"/>
      <c r="F339" s="437"/>
      <c r="G339" s="437"/>
      <c r="H339" s="437"/>
      <c r="I339" s="437"/>
      <c r="J339" s="437"/>
      <c r="K339" s="437"/>
      <c r="L339" s="437"/>
      <c r="M339" s="437"/>
      <c r="N339" s="437"/>
      <c r="O339" s="437"/>
      <c r="P339" s="438"/>
      <c r="Q339" s="437"/>
      <c r="R339" s="437"/>
      <c r="U339" s="437"/>
      <c r="V339" s="513" t="s">
        <v>139</v>
      </c>
      <c r="W339" s="178"/>
      <c r="X339" s="178"/>
    </row>
    <row r="340" spans="1:73" s="183" customFormat="1" ht="22.5" customHeight="1" x14ac:dyDescent="0.2">
      <c r="A340" s="437"/>
      <c r="B340" s="437"/>
      <c r="C340" s="437"/>
      <c r="D340" s="437"/>
      <c r="E340" s="437"/>
      <c r="F340" s="437"/>
      <c r="G340" s="437"/>
      <c r="H340" s="437"/>
      <c r="I340" s="437"/>
      <c r="J340" s="437"/>
      <c r="K340" s="437"/>
      <c r="L340" s="437"/>
      <c r="M340" s="437"/>
      <c r="N340" s="437"/>
      <c r="O340" s="437"/>
      <c r="P340" s="438"/>
      <c r="Q340" s="437"/>
      <c r="R340" s="437"/>
      <c r="S340" s="437"/>
      <c r="T340" s="186"/>
      <c r="U340" s="179"/>
      <c r="V340" s="513" t="s">
        <v>425</v>
      </c>
      <c r="W340" s="178"/>
      <c r="X340" s="178"/>
    </row>
    <row r="341" spans="1:73" s="185" customFormat="1" ht="9" customHeight="1" x14ac:dyDescent="0.25">
      <c r="A341" s="437"/>
      <c r="B341" s="437"/>
      <c r="C341" s="437"/>
      <c r="D341" s="437"/>
      <c r="E341" s="437"/>
      <c r="F341" s="437"/>
      <c r="G341" s="437"/>
      <c r="H341" s="437"/>
      <c r="I341" s="437"/>
      <c r="J341" s="437"/>
      <c r="K341" s="437"/>
      <c r="L341" s="437"/>
      <c r="M341" s="437"/>
      <c r="N341" s="437"/>
      <c r="O341" s="437"/>
      <c r="P341" s="438"/>
      <c r="Q341" s="437"/>
      <c r="R341" s="437"/>
      <c r="S341" s="437"/>
      <c r="T341" s="186"/>
      <c r="U341" s="437"/>
      <c r="V341" s="859"/>
      <c r="W341" s="180"/>
      <c r="X341" s="180"/>
    </row>
    <row r="342" spans="1:73" s="186" customFormat="1" ht="12.75" customHeight="1" x14ac:dyDescent="0.25">
      <c r="A342" s="791" t="s">
        <v>421</v>
      </c>
      <c r="B342" s="792"/>
      <c r="C342" s="792"/>
      <c r="D342" s="792"/>
      <c r="E342" s="792"/>
      <c r="F342" s="792"/>
      <c r="G342" s="792"/>
      <c r="H342" s="792"/>
      <c r="I342" s="792"/>
      <c r="J342" s="792"/>
      <c r="K342" s="792"/>
      <c r="L342" s="792"/>
      <c r="M342" s="792"/>
      <c r="N342" s="792"/>
      <c r="O342" s="792"/>
      <c r="P342" s="792"/>
      <c r="Q342" s="792"/>
      <c r="R342" s="792"/>
      <c r="S342" s="792"/>
      <c r="T342" s="792"/>
      <c r="U342" s="792"/>
      <c r="V342" s="792"/>
      <c r="W342" s="180"/>
      <c r="X342" s="180"/>
      <c r="Y342" s="176"/>
      <c r="Z342" s="176"/>
      <c r="AA342" s="176"/>
      <c r="AB342" s="176"/>
      <c r="AC342" s="176"/>
      <c r="AD342" s="176"/>
      <c r="AE342" s="176"/>
      <c r="AF342" s="176"/>
      <c r="AG342" s="176"/>
      <c r="AH342" s="176"/>
      <c r="AI342" s="176"/>
      <c r="AJ342" s="176"/>
      <c r="AK342" s="176"/>
      <c r="AL342" s="176"/>
      <c r="AM342" s="176"/>
      <c r="AN342" s="176"/>
      <c r="AO342" s="176"/>
      <c r="AP342" s="176"/>
      <c r="AQ342" s="176"/>
      <c r="AR342" s="176"/>
      <c r="AS342" s="176"/>
      <c r="AT342" s="176"/>
      <c r="AU342" s="176"/>
      <c r="AV342" s="176"/>
      <c r="AW342" s="176"/>
      <c r="AX342" s="176"/>
      <c r="AY342" s="176"/>
      <c r="AZ342" s="176"/>
      <c r="BA342" s="176"/>
      <c r="BB342" s="176"/>
      <c r="BC342" s="176"/>
      <c r="BD342" s="176"/>
      <c r="BE342" s="176"/>
      <c r="BF342" s="176"/>
      <c r="BG342" s="176"/>
      <c r="BH342" s="176"/>
      <c r="BI342" s="176"/>
      <c r="BJ342" s="176"/>
      <c r="BK342" s="176"/>
      <c r="BL342" s="176"/>
      <c r="BM342" s="176"/>
      <c r="BN342" s="176"/>
      <c r="BO342" s="176"/>
      <c r="BP342" s="176"/>
      <c r="BQ342" s="176"/>
      <c r="BR342" s="176"/>
      <c r="BS342" s="176"/>
      <c r="BT342" s="176"/>
      <c r="BU342" s="176"/>
    </row>
    <row r="343" spans="1:73" ht="12.75" customHeight="1" x14ac:dyDescent="0.2">
      <c r="A343" s="439"/>
      <c r="B343" s="439"/>
      <c r="C343" s="439"/>
      <c r="D343" s="439"/>
      <c r="E343" s="439"/>
      <c r="F343" s="439"/>
      <c r="G343" s="439"/>
      <c r="H343" s="439"/>
      <c r="I343" s="439"/>
      <c r="J343" s="439"/>
      <c r="K343" s="439"/>
      <c r="L343" s="439"/>
      <c r="M343" s="440" t="s">
        <v>424</v>
      </c>
      <c r="N343" s="793" t="s">
        <v>13</v>
      </c>
      <c r="O343" s="793"/>
      <c r="P343" s="793"/>
      <c r="Q343" s="793"/>
      <c r="R343" s="793"/>
      <c r="S343" s="793"/>
      <c r="T343" s="793"/>
      <c r="U343" s="439"/>
      <c r="V343" s="440"/>
      <c r="W343" s="184"/>
      <c r="X343" s="184"/>
    </row>
    <row r="344" spans="1:73" ht="12.75" customHeight="1" x14ac:dyDescent="0.2">
      <c r="A344" s="441"/>
      <c r="B344" s="441"/>
      <c r="C344" s="441"/>
      <c r="D344" s="441"/>
      <c r="E344" s="441"/>
      <c r="F344" s="441"/>
      <c r="G344" s="441"/>
      <c r="H344" s="441"/>
      <c r="I344" s="441"/>
      <c r="J344" s="441"/>
      <c r="K344" s="441"/>
      <c r="L344" s="441"/>
      <c r="M344" s="441"/>
      <c r="N344" s="794" t="s">
        <v>11</v>
      </c>
      <c r="O344" s="794"/>
      <c r="P344" s="794"/>
      <c r="Q344" s="794"/>
      <c r="R344" s="794"/>
      <c r="S344" s="794"/>
      <c r="T344" s="794"/>
      <c r="U344" s="441"/>
      <c r="V344" s="860"/>
      <c r="W344" s="184"/>
      <c r="X344" s="184"/>
    </row>
    <row r="345" spans="1:73" ht="18.75" customHeight="1" x14ac:dyDescent="0.2">
      <c r="A345" s="795" t="s">
        <v>564</v>
      </c>
      <c r="B345" s="795"/>
      <c r="C345" s="795"/>
      <c r="D345" s="795"/>
      <c r="E345" s="795"/>
      <c r="F345" s="795"/>
      <c r="G345" s="795"/>
      <c r="H345" s="795"/>
      <c r="I345" s="795"/>
      <c r="J345" s="795"/>
      <c r="K345" s="795"/>
      <c r="L345" s="795"/>
      <c r="M345" s="795"/>
      <c r="N345" s="795"/>
      <c r="O345" s="795"/>
      <c r="P345" s="795"/>
      <c r="Q345" s="795"/>
      <c r="R345" s="795"/>
      <c r="S345" s="795"/>
      <c r="T345" s="795"/>
      <c r="U345" s="795"/>
      <c r="V345" s="795"/>
    </row>
    <row r="346" spans="1:73" s="189" customFormat="1" ht="11.25" customHeight="1" x14ac:dyDescent="0.2">
      <c r="A346" s="814" t="s">
        <v>1</v>
      </c>
      <c r="B346" s="815" t="s">
        <v>17</v>
      </c>
      <c r="C346" s="814" t="s">
        <v>18</v>
      </c>
      <c r="D346" s="814"/>
      <c r="E346" s="814"/>
      <c r="F346" s="814"/>
      <c r="G346" s="814"/>
      <c r="H346" s="814"/>
      <c r="I346" s="814"/>
      <c r="J346" s="814"/>
      <c r="K346" s="814"/>
      <c r="L346" s="814"/>
      <c r="M346" s="814"/>
      <c r="N346" s="814"/>
      <c r="O346" s="814"/>
      <c r="P346" s="816" t="s">
        <v>19</v>
      </c>
      <c r="Q346" s="816" t="s">
        <v>20</v>
      </c>
      <c r="R346" s="816" t="s">
        <v>21</v>
      </c>
      <c r="S346" s="816" t="s">
        <v>22</v>
      </c>
      <c r="T346" s="816" t="s">
        <v>23</v>
      </c>
      <c r="U346" s="816" t="s">
        <v>24</v>
      </c>
      <c r="V346" s="864" t="s">
        <v>25</v>
      </c>
      <c r="W346" s="178"/>
      <c r="X346" s="178"/>
      <c r="Y346" s="176"/>
      <c r="Z346" s="176"/>
      <c r="AA346" s="176"/>
      <c r="AB346" s="176"/>
      <c r="AC346" s="176"/>
      <c r="AD346" s="176"/>
      <c r="AE346" s="176"/>
      <c r="AF346" s="176"/>
      <c r="AG346" s="176"/>
      <c r="AH346" s="176"/>
      <c r="AI346" s="176"/>
      <c r="AJ346" s="176"/>
      <c r="AK346" s="176"/>
      <c r="AL346" s="176"/>
      <c r="AM346" s="176"/>
      <c r="AN346" s="176"/>
      <c r="AO346" s="176"/>
      <c r="AP346" s="176"/>
      <c r="AQ346" s="176"/>
      <c r="AR346" s="176"/>
      <c r="AS346" s="176"/>
      <c r="AT346" s="176"/>
      <c r="AU346" s="176"/>
      <c r="AV346" s="176"/>
      <c r="AW346" s="176"/>
      <c r="AX346" s="176"/>
      <c r="AY346" s="176"/>
      <c r="AZ346" s="176"/>
      <c r="BA346" s="176"/>
      <c r="BB346" s="176"/>
      <c r="BC346" s="176"/>
      <c r="BD346" s="176"/>
      <c r="BE346" s="176"/>
      <c r="BF346" s="176"/>
      <c r="BG346" s="176"/>
      <c r="BH346" s="176"/>
      <c r="BI346" s="176"/>
      <c r="BJ346" s="176"/>
      <c r="BK346" s="176"/>
      <c r="BL346" s="176"/>
      <c r="BM346" s="176"/>
      <c r="BN346" s="176"/>
      <c r="BO346" s="176"/>
      <c r="BP346" s="176"/>
      <c r="BQ346" s="176"/>
      <c r="BR346" s="176"/>
      <c r="BS346" s="176"/>
      <c r="BT346" s="176"/>
      <c r="BU346" s="176"/>
    </row>
    <row r="347" spans="1:73" s="193" customFormat="1" x14ac:dyDescent="0.2">
      <c r="A347" s="814"/>
      <c r="B347" s="815"/>
      <c r="C347" s="814" t="s">
        <v>26</v>
      </c>
      <c r="D347" s="814"/>
      <c r="E347" s="814"/>
      <c r="F347" s="814"/>
      <c r="G347" s="814"/>
      <c r="H347" s="814"/>
      <c r="I347" s="814"/>
      <c r="J347" s="814"/>
      <c r="K347" s="814"/>
      <c r="L347" s="814"/>
      <c r="M347" s="814"/>
      <c r="N347" s="815" t="s">
        <v>27</v>
      </c>
      <c r="O347" s="815"/>
      <c r="P347" s="816"/>
      <c r="Q347" s="816"/>
      <c r="R347" s="816"/>
      <c r="S347" s="816"/>
      <c r="T347" s="816"/>
      <c r="U347" s="816"/>
      <c r="V347" s="864"/>
      <c r="W347" s="178"/>
      <c r="X347" s="178"/>
      <c r="Y347" s="176"/>
      <c r="Z347" s="176"/>
      <c r="AA347" s="176"/>
      <c r="AB347" s="176"/>
      <c r="AC347" s="176"/>
      <c r="AD347" s="176"/>
      <c r="AE347" s="176"/>
      <c r="AF347" s="176"/>
      <c r="AG347" s="176"/>
      <c r="AH347" s="176"/>
      <c r="AI347" s="176"/>
      <c r="AJ347" s="176"/>
      <c r="AK347" s="176"/>
      <c r="AL347" s="176"/>
      <c r="AM347" s="176"/>
      <c r="AN347" s="176"/>
      <c r="AO347" s="176"/>
      <c r="AP347" s="176"/>
      <c r="AQ347" s="176"/>
      <c r="AR347" s="176"/>
      <c r="AS347" s="176"/>
      <c r="AT347" s="176"/>
      <c r="AU347" s="176"/>
      <c r="AV347" s="176"/>
      <c r="AW347" s="176"/>
      <c r="AX347" s="176"/>
      <c r="AY347" s="176"/>
      <c r="AZ347" s="176"/>
      <c r="BA347" s="176"/>
      <c r="BB347" s="176"/>
      <c r="BC347" s="176"/>
      <c r="BD347" s="176"/>
      <c r="BE347" s="176"/>
      <c r="BF347" s="176"/>
      <c r="BG347" s="176"/>
      <c r="BH347" s="176"/>
      <c r="BI347" s="176"/>
      <c r="BJ347" s="176"/>
      <c r="BK347" s="176"/>
      <c r="BL347" s="176"/>
      <c r="BM347" s="176"/>
      <c r="BN347" s="176"/>
      <c r="BO347" s="176"/>
      <c r="BP347" s="176"/>
      <c r="BQ347" s="176"/>
      <c r="BR347" s="176"/>
      <c r="BS347" s="176"/>
      <c r="BT347" s="176"/>
      <c r="BU347" s="176"/>
    </row>
    <row r="348" spans="1:73" s="193" customFormat="1" ht="14.25" customHeight="1" x14ac:dyDescent="0.2">
      <c r="A348" s="814"/>
      <c r="B348" s="815"/>
      <c r="C348" s="814" t="s">
        <v>28</v>
      </c>
      <c r="D348" s="814"/>
      <c r="E348" s="814"/>
      <c r="F348" s="814"/>
      <c r="G348" s="814"/>
      <c r="H348" s="814"/>
      <c r="I348" s="814"/>
      <c r="J348" s="814"/>
      <c r="K348" s="814"/>
      <c r="L348" s="814"/>
      <c r="M348" s="815" t="s">
        <v>29</v>
      </c>
      <c r="N348" s="815"/>
      <c r="O348" s="815"/>
      <c r="P348" s="816"/>
      <c r="Q348" s="816"/>
      <c r="R348" s="816"/>
      <c r="S348" s="816"/>
      <c r="T348" s="816"/>
      <c r="U348" s="816"/>
      <c r="V348" s="864"/>
      <c r="W348" s="178"/>
      <c r="X348" s="178"/>
      <c r="Y348" s="176"/>
      <c r="Z348" s="176"/>
      <c r="AA348" s="176"/>
      <c r="AB348" s="176"/>
      <c r="AC348" s="176"/>
      <c r="AD348" s="176"/>
      <c r="AE348" s="176"/>
      <c r="AF348" s="176"/>
      <c r="AG348" s="176"/>
      <c r="AH348" s="176"/>
      <c r="AI348" s="176"/>
      <c r="AJ348" s="176"/>
      <c r="AK348" s="176"/>
      <c r="AL348" s="176"/>
      <c r="AM348" s="176"/>
      <c r="AN348" s="176"/>
      <c r="AO348" s="176"/>
      <c r="AP348" s="176"/>
      <c r="AQ348" s="176"/>
      <c r="AR348" s="176"/>
      <c r="AS348" s="176"/>
      <c r="AT348" s="176"/>
      <c r="AU348" s="176"/>
      <c r="AV348" s="176"/>
      <c r="AW348" s="176"/>
      <c r="AX348" s="176"/>
      <c r="AY348" s="176"/>
      <c r="AZ348" s="176"/>
      <c r="BA348" s="176"/>
      <c r="BB348" s="176"/>
      <c r="BC348" s="176"/>
      <c r="BD348" s="176"/>
      <c r="BE348" s="176"/>
      <c r="BF348" s="176"/>
      <c r="BG348" s="176"/>
      <c r="BH348" s="176"/>
      <c r="BI348" s="176"/>
      <c r="BJ348" s="176"/>
      <c r="BK348" s="176"/>
      <c r="BL348" s="176"/>
      <c r="BM348" s="176"/>
      <c r="BN348" s="176"/>
      <c r="BO348" s="176"/>
      <c r="BP348" s="176"/>
      <c r="BQ348" s="176"/>
      <c r="BR348" s="176"/>
      <c r="BS348" s="176"/>
      <c r="BT348" s="176"/>
      <c r="BU348" s="176"/>
    </row>
    <row r="349" spans="1:73" s="231" customFormat="1" ht="27" customHeight="1" x14ac:dyDescent="0.2">
      <c r="A349" s="814"/>
      <c r="B349" s="815"/>
      <c r="C349" s="814" t="s">
        <v>30</v>
      </c>
      <c r="D349" s="814"/>
      <c r="E349" s="814"/>
      <c r="F349" s="814" t="s">
        <v>31</v>
      </c>
      <c r="G349" s="814"/>
      <c r="H349" s="814"/>
      <c r="I349" s="815" t="s">
        <v>32</v>
      </c>
      <c r="J349" s="815"/>
      <c r="K349" s="815" t="s">
        <v>33</v>
      </c>
      <c r="L349" s="815"/>
      <c r="M349" s="815"/>
      <c r="N349" s="816" t="s">
        <v>34</v>
      </c>
      <c r="O349" s="816" t="s">
        <v>35</v>
      </c>
      <c r="P349" s="816"/>
      <c r="Q349" s="816"/>
      <c r="R349" s="816"/>
      <c r="S349" s="816"/>
      <c r="T349" s="816"/>
      <c r="U349" s="816"/>
      <c r="V349" s="864"/>
      <c r="W349" s="178"/>
      <c r="X349" s="178"/>
      <c r="Y349" s="230"/>
      <c r="Z349" s="230"/>
      <c r="AA349" s="230"/>
      <c r="AB349" s="230"/>
      <c r="AC349" s="230"/>
      <c r="AD349" s="230"/>
      <c r="AE349" s="230"/>
      <c r="AF349" s="230"/>
      <c r="AG349" s="230"/>
      <c r="AH349" s="230"/>
      <c r="AI349" s="230"/>
      <c r="AJ349" s="230"/>
      <c r="AK349" s="230"/>
      <c r="AL349" s="230"/>
      <c r="AM349" s="230"/>
      <c r="AN349" s="230"/>
      <c r="AO349" s="230"/>
      <c r="AP349" s="230"/>
      <c r="AQ349" s="230"/>
      <c r="AR349" s="230"/>
      <c r="AS349" s="230"/>
      <c r="AT349" s="230"/>
      <c r="AU349" s="230"/>
      <c r="AV349" s="230"/>
      <c r="AW349" s="230"/>
      <c r="AX349" s="230"/>
      <c r="AY349" s="230"/>
      <c r="AZ349" s="230"/>
      <c r="BA349" s="230"/>
      <c r="BB349" s="230"/>
      <c r="BC349" s="230"/>
      <c r="BD349" s="230"/>
      <c r="BE349" s="230"/>
      <c r="BF349" s="230"/>
      <c r="BG349" s="230"/>
      <c r="BH349" s="230"/>
      <c r="BI349" s="230"/>
      <c r="BJ349" s="230"/>
      <c r="BK349" s="230"/>
      <c r="BL349" s="230"/>
      <c r="BM349" s="230"/>
      <c r="BN349" s="230"/>
      <c r="BO349" s="230"/>
      <c r="BP349" s="230"/>
      <c r="BQ349" s="230"/>
      <c r="BR349" s="230"/>
      <c r="BS349" s="230"/>
      <c r="BT349" s="230"/>
      <c r="BU349" s="230"/>
    </row>
    <row r="350" spans="1:73" s="231" customFormat="1" ht="83.25" customHeight="1" x14ac:dyDescent="0.2">
      <c r="A350" s="814"/>
      <c r="B350" s="815"/>
      <c r="C350" s="442" t="s">
        <v>36</v>
      </c>
      <c r="D350" s="489" t="s">
        <v>37</v>
      </c>
      <c r="E350" s="442" t="s">
        <v>38</v>
      </c>
      <c r="F350" s="442" t="s">
        <v>39</v>
      </c>
      <c r="G350" s="489" t="s">
        <v>40</v>
      </c>
      <c r="H350" s="442" t="s">
        <v>41</v>
      </c>
      <c r="I350" s="489" t="s">
        <v>42</v>
      </c>
      <c r="J350" s="489" t="s">
        <v>43</v>
      </c>
      <c r="K350" s="489" t="s">
        <v>44</v>
      </c>
      <c r="L350" s="489" t="s">
        <v>45</v>
      </c>
      <c r="M350" s="815"/>
      <c r="N350" s="816"/>
      <c r="O350" s="816"/>
      <c r="P350" s="816"/>
      <c r="Q350" s="816"/>
      <c r="R350" s="816"/>
      <c r="S350" s="816"/>
      <c r="T350" s="816"/>
      <c r="U350" s="816"/>
      <c r="V350" s="864"/>
      <c r="W350" s="178"/>
      <c r="X350" s="178"/>
      <c r="Y350" s="230"/>
      <c r="Z350" s="230"/>
      <c r="AA350" s="230"/>
      <c r="AB350" s="230"/>
      <c r="AC350" s="230"/>
      <c r="AD350" s="230"/>
      <c r="AE350" s="230"/>
      <c r="AF350" s="230"/>
      <c r="AG350" s="230"/>
      <c r="AH350" s="230"/>
      <c r="AI350" s="230"/>
      <c r="AJ350" s="230"/>
      <c r="AK350" s="230"/>
      <c r="AL350" s="230"/>
      <c r="AM350" s="230"/>
      <c r="AN350" s="230"/>
      <c r="AO350" s="230"/>
      <c r="AP350" s="230"/>
      <c r="AQ350" s="230"/>
      <c r="AR350" s="230"/>
      <c r="AS350" s="230"/>
      <c r="AT350" s="230"/>
      <c r="AU350" s="230"/>
      <c r="AV350" s="230"/>
      <c r="AW350" s="230"/>
      <c r="AX350" s="230"/>
      <c r="AY350" s="230"/>
      <c r="AZ350" s="230"/>
      <c r="BA350" s="230"/>
      <c r="BB350" s="230"/>
      <c r="BC350" s="230"/>
      <c r="BD350" s="230"/>
      <c r="BE350" s="230"/>
      <c r="BF350" s="230"/>
      <c r="BG350" s="230"/>
      <c r="BH350" s="230"/>
      <c r="BI350" s="230"/>
      <c r="BJ350" s="230"/>
      <c r="BK350" s="230"/>
      <c r="BL350" s="230"/>
      <c r="BM350" s="230"/>
      <c r="BN350" s="230"/>
      <c r="BO350" s="230"/>
      <c r="BP350" s="230"/>
      <c r="BQ350" s="230"/>
      <c r="BR350" s="230"/>
      <c r="BS350" s="230"/>
      <c r="BT350" s="230"/>
      <c r="BU350" s="230"/>
    </row>
    <row r="351" spans="1:73" x14ac:dyDescent="0.2">
      <c r="A351" s="190" t="s">
        <v>2</v>
      </c>
      <c r="B351" s="190" t="s">
        <v>3</v>
      </c>
      <c r="C351" s="190" t="s">
        <v>4</v>
      </c>
      <c r="D351" s="190" t="s">
        <v>5</v>
      </c>
      <c r="E351" s="190" t="s">
        <v>46</v>
      </c>
      <c r="F351" s="190" t="s">
        <v>47</v>
      </c>
      <c r="G351" s="190" t="s">
        <v>48</v>
      </c>
      <c r="H351" s="190" t="s">
        <v>49</v>
      </c>
      <c r="I351" s="190" t="s">
        <v>50</v>
      </c>
      <c r="J351" s="190" t="s">
        <v>51</v>
      </c>
      <c r="K351" s="190" t="s">
        <v>52</v>
      </c>
      <c r="L351" s="190" t="s">
        <v>53</v>
      </c>
      <c r="M351" s="190" t="s">
        <v>54</v>
      </c>
      <c r="N351" s="190" t="s">
        <v>55</v>
      </c>
      <c r="O351" s="190" t="s">
        <v>56</v>
      </c>
      <c r="P351" s="446" t="s">
        <v>57</v>
      </c>
      <c r="Q351" s="190" t="s">
        <v>58</v>
      </c>
      <c r="R351" s="190" t="s">
        <v>59</v>
      </c>
      <c r="S351" s="190" t="s">
        <v>60</v>
      </c>
      <c r="T351" s="190" t="s">
        <v>61</v>
      </c>
      <c r="U351" s="190"/>
      <c r="V351" s="841" t="s">
        <v>63</v>
      </c>
      <c r="W351" s="229"/>
    </row>
    <row r="352" spans="1:73" ht="17.25" customHeight="1" x14ac:dyDescent="0.2">
      <c r="A352" s="459" t="s">
        <v>2</v>
      </c>
      <c r="B352" s="834">
        <v>45992</v>
      </c>
      <c r="C352" s="475"/>
      <c r="D352" s="458"/>
      <c r="E352" s="458"/>
      <c r="F352" s="458"/>
      <c r="G352" s="458"/>
      <c r="H352" s="458"/>
      <c r="I352" s="458"/>
      <c r="J352" s="458"/>
      <c r="K352" s="458"/>
      <c r="L352" s="458"/>
      <c r="M352" s="833" t="s">
        <v>2</v>
      </c>
      <c r="N352" s="454"/>
      <c r="O352" s="455"/>
      <c r="P352" s="206" t="s">
        <v>392</v>
      </c>
      <c r="Q352" s="207">
        <f>T352/S352</f>
        <v>0.41224</v>
      </c>
      <c r="R352" s="198" t="s">
        <v>394</v>
      </c>
      <c r="S352" s="362">
        <v>1</v>
      </c>
      <c r="T352" s="208">
        <v>0.41224</v>
      </c>
      <c r="U352" s="200"/>
      <c r="V352" s="850"/>
      <c r="W352" s="174"/>
      <c r="X352" s="230"/>
    </row>
    <row r="353" spans="1:24" ht="17.25" customHeight="1" x14ac:dyDescent="0.2">
      <c r="A353" s="460" t="s">
        <v>3</v>
      </c>
      <c r="B353" s="834">
        <v>45992</v>
      </c>
      <c r="C353" s="475"/>
      <c r="D353" s="458"/>
      <c r="E353" s="458"/>
      <c r="F353" s="458"/>
      <c r="G353" s="458"/>
      <c r="H353" s="458"/>
      <c r="I353" s="458"/>
      <c r="J353" s="458"/>
      <c r="K353" s="458"/>
      <c r="L353" s="458"/>
      <c r="M353" s="833" t="s">
        <v>2</v>
      </c>
      <c r="N353" s="454"/>
      <c r="O353" s="455"/>
      <c r="P353" s="201" t="s">
        <v>709</v>
      </c>
      <c r="Q353" s="207">
        <f t="shared" ref="Q353:Q362" si="20">T353/S353</f>
        <v>0.31922499999999998</v>
      </c>
      <c r="R353" s="198" t="s">
        <v>394</v>
      </c>
      <c r="S353" s="204">
        <v>4</v>
      </c>
      <c r="T353" s="828">
        <v>1.2768999999999999</v>
      </c>
      <c r="U353" s="203"/>
      <c r="V353" s="868"/>
      <c r="W353" s="174"/>
      <c r="X353" s="230"/>
    </row>
    <row r="354" spans="1:24" ht="33.75" x14ac:dyDescent="0.2">
      <c r="A354" s="460" t="s">
        <v>4</v>
      </c>
      <c r="B354" s="834">
        <v>45992</v>
      </c>
      <c r="C354" s="475"/>
      <c r="D354" s="458"/>
      <c r="E354" s="458"/>
      <c r="F354" s="458"/>
      <c r="G354" s="458"/>
      <c r="H354" s="458"/>
      <c r="I354" s="458"/>
      <c r="J354" s="458"/>
      <c r="K354" s="458"/>
      <c r="L354" s="458"/>
      <c r="M354" s="833" t="s">
        <v>2</v>
      </c>
      <c r="N354" s="454"/>
      <c r="O354" s="455"/>
      <c r="P354" s="359" t="s">
        <v>753</v>
      </c>
      <c r="Q354" s="207">
        <f t="shared" si="20"/>
        <v>1.8</v>
      </c>
      <c r="R354" s="831" t="s">
        <v>404</v>
      </c>
      <c r="S354" s="829">
        <v>10</v>
      </c>
      <c r="T354" s="830">
        <v>18</v>
      </c>
      <c r="U354" s="225"/>
      <c r="V354" s="869"/>
      <c r="W354" s="388"/>
      <c r="X354" s="176"/>
    </row>
    <row r="355" spans="1:24" ht="22.5" x14ac:dyDescent="0.2">
      <c r="A355" s="459" t="s">
        <v>5</v>
      </c>
      <c r="B355" s="834">
        <v>45992</v>
      </c>
      <c r="C355" s="475"/>
      <c r="D355" s="458"/>
      <c r="E355" s="458"/>
      <c r="F355" s="458"/>
      <c r="G355" s="458"/>
      <c r="H355" s="458"/>
      <c r="I355" s="458"/>
      <c r="J355" s="458"/>
      <c r="K355" s="458"/>
      <c r="L355" s="458"/>
      <c r="M355" s="833" t="s">
        <v>2</v>
      </c>
      <c r="N355" s="454"/>
      <c r="O355" s="455"/>
      <c r="P355" s="228" t="s">
        <v>754</v>
      </c>
      <c r="Q355" s="207">
        <f t="shared" si="20"/>
        <v>2.2482199999999999</v>
      </c>
      <c r="R355" s="198" t="s">
        <v>394</v>
      </c>
      <c r="S355" s="362">
        <v>1</v>
      </c>
      <c r="T355" s="474">
        <v>2.2482199999999999</v>
      </c>
      <c r="U355" s="476"/>
      <c r="V355" s="870"/>
      <c r="W355" s="388"/>
      <c r="X355" s="176"/>
    </row>
    <row r="356" spans="1:24" ht="33.75" x14ac:dyDescent="0.2">
      <c r="A356" s="460" t="s">
        <v>46</v>
      </c>
      <c r="B356" s="835">
        <v>45992</v>
      </c>
      <c r="C356" s="461"/>
      <c r="D356" s="471"/>
      <c r="E356" s="471"/>
      <c r="F356" s="471"/>
      <c r="G356" s="471"/>
      <c r="H356" s="471"/>
      <c r="I356" s="471"/>
      <c r="J356" s="471"/>
      <c r="K356" s="471"/>
      <c r="L356" s="471"/>
      <c r="M356" s="833" t="s">
        <v>2</v>
      </c>
      <c r="N356" s="471"/>
      <c r="O356" s="471"/>
      <c r="P356" s="433" t="s">
        <v>755</v>
      </c>
      <c r="Q356" s="207">
        <f t="shared" si="20"/>
        <v>28.333333333333332</v>
      </c>
      <c r="R356" s="198" t="s">
        <v>394</v>
      </c>
      <c r="S356" s="198">
        <v>3</v>
      </c>
      <c r="T356" s="832">
        <v>85</v>
      </c>
      <c r="U356" s="200"/>
      <c r="V356" s="868"/>
      <c r="W356" s="388"/>
      <c r="X356" s="176"/>
    </row>
    <row r="357" spans="1:24" ht="22.5" x14ac:dyDescent="0.2">
      <c r="A357" s="460" t="s">
        <v>47</v>
      </c>
      <c r="B357" s="835">
        <v>45992</v>
      </c>
      <c r="C357" s="461"/>
      <c r="D357" s="471"/>
      <c r="E357" s="471"/>
      <c r="F357" s="471"/>
      <c r="G357" s="471"/>
      <c r="H357" s="471"/>
      <c r="I357" s="471"/>
      <c r="J357" s="471"/>
      <c r="K357" s="471"/>
      <c r="L357" s="471"/>
      <c r="M357" s="833" t="s">
        <v>2</v>
      </c>
      <c r="N357" s="471"/>
      <c r="O357" s="471"/>
      <c r="P357" s="433" t="s">
        <v>758</v>
      </c>
      <c r="Q357" s="207">
        <f t="shared" si="20"/>
        <v>0.94450000000000001</v>
      </c>
      <c r="R357" s="198" t="s">
        <v>394</v>
      </c>
      <c r="S357" s="198">
        <v>1</v>
      </c>
      <c r="T357" s="198">
        <v>0.94450000000000001</v>
      </c>
      <c r="U357" s="200"/>
      <c r="V357" s="868"/>
      <c r="W357" s="388"/>
      <c r="X357" s="176"/>
    </row>
    <row r="358" spans="1:24" ht="17.25" customHeight="1" x14ac:dyDescent="0.2">
      <c r="A358" s="459" t="s">
        <v>48</v>
      </c>
      <c r="B358" s="835">
        <v>45992</v>
      </c>
      <c r="C358" s="461"/>
      <c r="D358" s="471"/>
      <c r="E358" s="471"/>
      <c r="F358" s="471"/>
      <c r="G358" s="471"/>
      <c r="H358" s="471"/>
      <c r="I358" s="471"/>
      <c r="J358" s="471"/>
      <c r="K358" s="471"/>
      <c r="L358" s="471"/>
      <c r="M358" s="833" t="s">
        <v>2</v>
      </c>
      <c r="N358" s="471"/>
      <c r="O358" s="471"/>
      <c r="P358" s="433" t="s">
        <v>629</v>
      </c>
      <c r="Q358" s="207">
        <f t="shared" si="20"/>
        <v>1.8004999999999998</v>
      </c>
      <c r="R358" s="198" t="s">
        <v>630</v>
      </c>
      <c r="S358" s="198">
        <v>0.4</v>
      </c>
      <c r="T358" s="198">
        <v>0.72019999999999995</v>
      </c>
      <c r="U358" s="200"/>
      <c r="V358" s="868"/>
      <c r="W358" s="388"/>
      <c r="X358" s="176"/>
    </row>
    <row r="359" spans="1:24" ht="17.25" customHeight="1" x14ac:dyDescent="0.2">
      <c r="A359" s="460" t="s">
        <v>49</v>
      </c>
      <c r="B359" s="835">
        <v>45992</v>
      </c>
      <c r="C359" s="461"/>
      <c r="D359" s="471"/>
      <c r="E359" s="471"/>
      <c r="F359" s="471"/>
      <c r="G359" s="471"/>
      <c r="H359" s="471"/>
      <c r="I359" s="471"/>
      <c r="J359" s="471"/>
      <c r="K359" s="471"/>
      <c r="L359" s="471"/>
      <c r="M359" s="833" t="s">
        <v>2</v>
      </c>
      <c r="N359" s="471"/>
      <c r="O359" s="471"/>
      <c r="P359" s="433" t="s">
        <v>628</v>
      </c>
      <c r="Q359" s="207">
        <f t="shared" si="20"/>
        <v>1.30948</v>
      </c>
      <c r="R359" s="198" t="s">
        <v>407</v>
      </c>
      <c r="S359" s="198">
        <v>1</v>
      </c>
      <c r="T359" s="198">
        <v>1.30948</v>
      </c>
      <c r="U359" s="200"/>
      <c r="V359" s="868"/>
      <c r="W359" s="388"/>
      <c r="X359" s="176"/>
    </row>
    <row r="360" spans="1:24" ht="17.25" customHeight="1" x14ac:dyDescent="0.2">
      <c r="A360" s="460" t="s">
        <v>50</v>
      </c>
      <c r="B360" s="835">
        <v>45992</v>
      </c>
      <c r="C360" s="461"/>
      <c r="D360" s="471"/>
      <c r="E360" s="471"/>
      <c r="F360" s="471"/>
      <c r="G360" s="471"/>
      <c r="H360" s="471"/>
      <c r="I360" s="471"/>
      <c r="J360" s="471"/>
      <c r="K360" s="471"/>
      <c r="L360" s="471"/>
      <c r="M360" s="833" t="s">
        <v>2</v>
      </c>
      <c r="N360" s="471"/>
      <c r="O360" s="471"/>
      <c r="P360" s="433" t="s">
        <v>756</v>
      </c>
      <c r="Q360" s="207">
        <f t="shared" si="20"/>
        <v>0.17965999999999999</v>
      </c>
      <c r="R360" s="198" t="s">
        <v>394</v>
      </c>
      <c r="S360" s="198">
        <v>4</v>
      </c>
      <c r="T360" s="198">
        <v>0.71863999999999995</v>
      </c>
      <c r="U360" s="200"/>
      <c r="V360" s="868"/>
      <c r="W360" s="388"/>
      <c r="X360" s="176"/>
    </row>
    <row r="361" spans="1:24" ht="17.25" customHeight="1" x14ac:dyDescent="0.2">
      <c r="A361" s="459" t="s">
        <v>51</v>
      </c>
      <c r="B361" s="835">
        <v>45992</v>
      </c>
      <c r="C361" s="461"/>
      <c r="D361" s="471"/>
      <c r="E361" s="471"/>
      <c r="F361" s="471"/>
      <c r="G361" s="471"/>
      <c r="H361" s="471"/>
      <c r="I361" s="471"/>
      <c r="J361" s="471"/>
      <c r="K361" s="471"/>
      <c r="L361" s="471"/>
      <c r="M361" s="833" t="s">
        <v>2</v>
      </c>
      <c r="N361" s="471"/>
      <c r="O361" s="471"/>
      <c r="P361" s="433" t="s">
        <v>757</v>
      </c>
      <c r="Q361" s="207">
        <f t="shared" si="20"/>
        <v>0.27996500000000002</v>
      </c>
      <c r="R361" s="198" t="s">
        <v>394</v>
      </c>
      <c r="S361" s="198">
        <v>2</v>
      </c>
      <c r="T361" s="198">
        <v>0.55993000000000004</v>
      </c>
      <c r="U361" s="200"/>
      <c r="V361" s="868"/>
      <c r="W361" s="388"/>
      <c r="X361" s="176"/>
    </row>
    <row r="362" spans="1:24" ht="17.25" customHeight="1" x14ac:dyDescent="0.2">
      <c r="A362" s="460" t="s">
        <v>52</v>
      </c>
      <c r="B362" s="835">
        <v>45992</v>
      </c>
      <c r="C362" s="461"/>
      <c r="D362" s="471"/>
      <c r="E362" s="471"/>
      <c r="F362" s="471"/>
      <c r="G362" s="471"/>
      <c r="H362" s="471"/>
      <c r="I362" s="471"/>
      <c r="J362" s="471"/>
      <c r="K362" s="471"/>
      <c r="L362" s="471"/>
      <c r="M362" s="833" t="s">
        <v>2</v>
      </c>
      <c r="N362" s="471"/>
      <c r="O362" s="471"/>
      <c r="P362" s="433" t="s">
        <v>631</v>
      </c>
      <c r="Q362" s="207">
        <f t="shared" si="20"/>
        <v>0.23228000000000001</v>
      </c>
      <c r="R362" s="198" t="s">
        <v>394</v>
      </c>
      <c r="S362" s="198">
        <v>6</v>
      </c>
      <c r="T362" s="198">
        <v>1.39368</v>
      </c>
      <c r="U362" s="200"/>
      <c r="V362" s="868"/>
      <c r="W362" s="388"/>
      <c r="X362" s="176"/>
    </row>
    <row r="363" spans="1:24" ht="17.25" customHeight="1" x14ac:dyDescent="0.2">
      <c r="A363" s="460" t="s">
        <v>53</v>
      </c>
      <c r="B363" s="835">
        <v>45992</v>
      </c>
      <c r="C363" s="461"/>
      <c r="D363" s="471"/>
      <c r="E363" s="471"/>
      <c r="F363" s="471"/>
      <c r="G363" s="471"/>
      <c r="H363" s="471"/>
      <c r="I363" s="471"/>
      <c r="J363" s="471"/>
      <c r="K363" s="471"/>
      <c r="L363" s="471"/>
      <c r="M363" s="833" t="s">
        <v>2</v>
      </c>
      <c r="N363" s="471"/>
      <c r="O363" s="471"/>
      <c r="P363" s="201" t="s">
        <v>717</v>
      </c>
      <c r="Q363" s="207">
        <f t="shared" ref="Q363:Q365" si="21">T363/S363</f>
        <v>1.927683505782106</v>
      </c>
      <c r="R363" s="472" t="s">
        <v>721</v>
      </c>
      <c r="S363" s="204">
        <v>16.43</v>
      </c>
      <c r="T363" s="828">
        <v>31.67184</v>
      </c>
      <c r="U363" s="427"/>
      <c r="V363" s="868"/>
      <c r="W363" s="388"/>
      <c r="X363" s="176"/>
    </row>
    <row r="364" spans="1:24" ht="17.25" customHeight="1" x14ac:dyDescent="0.2">
      <c r="A364" s="459" t="s">
        <v>54</v>
      </c>
      <c r="B364" s="835">
        <v>45992</v>
      </c>
      <c r="C364" s="461"/>
      <c r="D364" s="471"/>
      <c r="E364" s="471"/>
      <c r="F364" s="471"/>
      <c r="G364" s="471"/>
      <c r="H364" s="471"/>
      <c r="I364" s="471"/>
      <c r="J364" s="471"/>
      <c r="K364" s="471"/>
      <c r="L364" s="471"/>
      <c r="M364" s="833" t="s">
        <v>2</v>
      </c>
      <c r="N364" s="471"/>
      <c r="O364" s="471"/>
      <c r="P364" s="201" t="s">
        <v>718</v>
      </c>
      <c r="Q364" s="207">
        <f t="shared" si="21"/>
        <v>0.10934533333333334</v>
      </c>
      <c r="R364" s="472" t="s">
        <v>720</v>
      </c>
      <c r="S364" s="204">
        <v>30</v>
      </c>
      <c r="T364" s="434">
        <v>3.2803599999999999</v>
      </c>
      <c r="U364" s="427"/>
      <c r="V364" s="868"/>
      <c r="W364" s="388"/>
      <c r="X364" s="176"/>
    </row>
    <row r="365" spans="1:24" ht="17.25" customHeight="1" x14ac:dyDescent="0.2">
      <c r="A365" s="460" t="s">
        <v>55</v>
      </c>
      <c r="B365" s="835">
        <v>45992</v>
      </c>
      <c r="C365" s="461"/>
      <c r="D365" s="471"/>
      <c r="E365" s="471"/>
      <c r="F365" s="471"/>
      <c r="G365" s="471"/>
      <c r="H365" s="471"/>
      <c r="I365" s="471"/>
      <c r="J365" s="471"/>
      <c r="K365" s="471"/>
      <c r="L365" s="471"/>
      <c r="M365" s="833" t="s">
        <v>2</v>
      </c>
      <c r="N365" s="471"/>
      <c r="O365" s="471"/>
      <c r="P365" s="227" t="s">
        <v>719</v>
      </c>
      <c r="Q365" s="207">
        <f t="shared" si="21"/>
        <v>7.0497333333333342E-2</v>
      </c>
      <c r="R365" s="436" t="s">
        <v>720</v>
      </c>
      <c r="S365" s="435">
        <v>30</v>
      </c>
      <c r="T365" s="434">
        <v>2.1149200000000001</v>
      </c>
      <c r="U365" s="427"/>
      <c r="V365" s="868"/>
      <c r="W365" s="388"/>
      <c r="X365" s="176"/>
    </row>
    <row r="366" spans="1:24" x14ac:dyDescent="0.2">
      <c r="A366" s="437"/>
      <c r="B366" s="437"/>
      <c r="C366" s="437"/>
      <c r="D366" s="437"/>
      <c r="E366" s="437"/>
      <c r="F366" s="437"/>
      <c r="G366" s="437"/>
      <c r="H366" s="437"/>
      <c r="I366" s="437"/>
      <c r="J366" s="437"/>
      <c r="K366" s="437"/>
      <c r="L366" s="437"/>
      <c r="M366" s="437"/>
      <c r="N366" s="437"/>
      <c r="O366" s="437"/>
      <c r="P366" s="438"/>
      <c r="Q366" s="437"/>
      <c r="R366" s="437"/>
      <c r="S366" s="437"/>
      <c r="T366" s="186"/>
      <c r="U366" s="437"/>
      <c r="V366" s="859"/>
    </row>
    <row r="367" spans="1:24" x14ac:dyDescent="0.2">
      <c r="A367" s="437"/>
      <c r="B367" s="437"/>
      <c r="C367" s="437"/>
      <c r="D367" s="437"/>
      <c r="E367" s="437"/>
      <c r="F367" s="437"/>
      <c r="G367" s="437"/>
      <c r="H367" s="437"/>
      <c r="I367" s="437"/>
      <c r="J367" s="437"/>
      <c r="K367" s="437"/>
      <c r="L367" s="437"/>
      <c r="M367" s="437"/>
      <c r="N367" s="437"/>
      <c r="O367" s="437"/>
      <c r="P367" s="438"/>
      <c r="Q367" s="437"/>
      <c r="R367" s="437"/>
      <c r="S367" s="437"/>
      <c r="T367" s="186"/>
      <c r="U367" s="437"/>
      <c r="V367" s="859"/>
    </row>
    <row r="368" spans="1:24" x14ac:dyDescent="0.2">
      <c r="A368" s="437"/>
      <c r="B368" s="437"/>
      <c r="C368" s="437"/>
      <c r="D368" s="437"/>
      <c r="E368" s="437"/>
      <c r="F368" s="437"/>
      <c r="G368" s="437"/>
      <c r="H368" s="437"/>
      <c r="I368" s="437"/>
      <c r="J368" s="437"/>
      <c r="K368" s="437"/>
      <c r="L368" s="437"/>
      <c r="M368" s="437"/>
      <c r="N368" s="437"/>
      <c r="O368" s="437"/>
      <c r="P368" s="438"/>
      <c r="Q368" s="437"/>
      <c r="R368" s="437"/>
      <c r="S368" s="437"/>
      <c r="T368" s="186"/>
      <c r="U368" s="437"/>
      <c r="V368" s="859"/>
    </row>
    <row r="369" spans="1:22" x14ac:dyDescent="0.2">
      <c r="A369" s="437"/>
      <c r="B369" s="437"/>
      <c r="C369" s="437"/>
      <c r="D369" s="437"/>
      <c r="E369" s="437"/>
      <c r="F369" s="437"/>
      <c r="G369" s="437"/>
      <c r="H369" s="437"/>
      <c r="I369" s="437"/>
      <c r="J369" s="437"/>
      <c r="K369" s="437"/>
      <c r="L369" s="437"/>
      <c r="M369" s="437"/>
      <c r="N369" s="437"/>
      <c r="O369" s="437"/>
      <c r="P369" s="438"/>
      <c r="Q369" s="437"/>
      <c r="R369" s="437"/>
      <c r="S369" s="437"/>
      <c r="T369" s="186"/>
      <c r="U369" s="437"/>
      <c r="V369" s="859"/>
    </row>
    <row r="370" spans="1:22" x14ac:dyDescent="0.2">
      <c r="A370" s="437"/>
      <c r="B370" s="437"/>
      <c r="C370" s="437"/>
      <c r="D370" s="437"/>
      <c r="E370" s="437"/>
      <c r="F370" s="437"/>
      <c r="G370" s="437"/>
      <c r="H370" s="437"/>
      <c r="I370" s="437"/>
      <c r="J370" s="437"/>
      <c r="K370" s="437"/>
      <c r="L370" s="437"/>
      <c r="M370" s="437"/>
      <c r="N370" s="437"/>
      <c r="O370" s="437"/>
      <c r="P370" s="438"/>
      <c r="Q370" s="437"/>
      <c r="R370" s="437"/>
      <c r="S370" s="437"/>
      <c r="T370" s="186"/>
      <c r="U370" s="437"/>
      <c r="V370" s="859"/>
    </row>
    <row r="371" spans="1:22" x14ac:dyDescent="0.2">
      <c r="A371" s="437"/>
      <c r="B371" s="437"/>
      <c r="C371" s="437"/>
      <c r="D371" s="437"/>
      <c r="E371" s="437"/>
      <c r="F371" s="437"/>
      <c r="G371" s="437"/>
      <c r="H371" s="437"/>
      <c r="I371" s="437"/>
      <c r="J371" s="437"/>
      <c r="K371" s="437"/>
      <c r="L371" s="437"/>
      <c r="M371" s="437"/>
      <c r="N371" s="437"/>
      <c r="O371" s="437"/>
      <c r="P371" s="438"/>
      <c r="Q371" s="437"/>
      <c r="R371" s="437"/>
      <c r="S371" s="437"/>
      <c r="T371" s="186"/>
      <c r="U371" s="437"/>
      <c r="V371" s="859"/>
    </row>
    <row r="372" spans="1:22" x14ac:dyDescent="0.2">
      <c r="A372" s="437"/>
      <c r="B372" s="437"/>
      <c r="C372" s="437"/>
      <c r="D372" s="437"/>
      <c r="E372" s="437"/>
      <c r="F372" s="437"/>
      <c r="G372" s="437"/>
      <c r="H372" s="437"/>
      <c r="I372" s="437"/>
      <c r="J372" s="437"/>
      <c r="K372" s="437"/>
      <c r="L372" s="437"/>
      <c r="M372" s="437"/>
      <c r="N372" s="437"/>
      <c r="O372" s="437"/>
      <c r="P372" s="438"/>
      <c r="Q372" s="437"/>
      <c r="R372" s="437"/>
      <c r="S372" s="437"/>
      <c r="T372" s="186"/>
      <c r="U372" s="437"/>
      <c r="V372" s="859"/>
    </row>
    <row r="373" spans="1:22" x14ac:dyDescent="0.2">
      <c r="A373" s="437"/>
      <c r="B373" s="437"/>
      <c r="C373" s="437"/>
      <c r="D373" s="437"/>
      <c r="E373" s="437"/>
      <c r="F373" s="437"/>
      <c r="G373" s="437"/>
      <c r="H373" s="437"/>
      <c r="I373" s="437"/>
      <c r="J373" s="437"/>
      <c r="K373" s="437"/>
      <c r="L373" s="437"/>
      <c r="M373" s="437"/>
      <c r="N373" s="437"/>
      <c r="O373" s="437"/>
      <c r="P373" s="438"/>
      <c r="Q373" s="437"/>
      <c r="R373" s="437"/>
      <c r="S373" s="437"/>
      <c r="T373" s="186"/>
      <c r="U373" s="437"/>
      <c r="V373" s="859"/>
    </row>
    <row r="374" spans="1:22" x14ac:dyDescent="0.2">
      <c r="A374" s="437"/>
      <c r="B374" s="437"/>
      <c r="C374" s="437"/>
      <c r="D374" s="437"/>
      <c r="E374" s="437"/>
      <c r="F374" s="437"/>
      <c r="G374" s="437"/>
      <c r="H374" s="437"/>
      <c r="I374" s="437"/>
      <c r="J374" s="437"/>
      <c r="K374" s="437"/>
      <c r="L374" s="437"/>
      <c r="M374" s="437"/>
      <c r="N374" s="437"/>
      <c r="O374" s="437"/>
      <c r="P374" s="438"/>
      <c r="Q374" s="437"/>
      <c r="R374" s="437"/>
      <c r="S374" s="437"/>
      <c r="T374" s="186"/>
      <c r="U374" s="437"/>
      <c r="V374" s="859"/>
    </row>
    <row r="375" spans="1:22" x14ac:dyDescent="0.2">
      <c r="A375" s="437"/>
      <c r="B375" s="437"/>
      <c r="C375" s="437"/>
      <c r="D375" s="437"/>
      <c r="E375" s="437"/>
      <c r="F375" s="437"/>
      <c r="G375" s="437"/>
      <c r="H375" s="437"/>
      <c r="I375" s="437"/>
      <c r="J375" s="437"/>
      <c r="K375" s="437"/>
      <c r="L375" s="437"/>
      <c r="M375" s="437"/>
      <c r="N375" s="437"/>
      <c r="O375" s="437"/>
      <c r="P375" s="438"/>
      <c r="Q375" s="437"/>
      <c r="R375" s="437"/>
      <c r="S375" s="437"/>
      <c r="T375" s="186"/>
      <c r="U375" s="437"/>
      <c r="V375" s="859"/>
    </row>
    <row r="376" spans="1:22" x14ac:dyDescent="0.2">
      <c r="A376" s="437"/>
      <c r="B376" s="437"/>
      <c r="C376" s="437"/>
      <c r="D376" s="437"/>
      <c r="E376" s="437"/>
      <c r="F376" s="437"/>
      <c r="G376" s="437"/>
      <c r="H376" s="437"/>
      <c r="I376" s="437"/>
      <c r="J376" s="437"/>
      <c r="K376" s="437"/>
      <c r="L376" s="437"/>
      <c r="M376" s="437"/>
      <c r="N376" s="437"/>
      <c r="O376" s="437"/>
      <c r="P376" s="438"/>
      <c r="Q376" s="437"/>
      <c r="R376" s="437"/>
      <c r="S376" s="437"/>
      <c r="T376" s="186"/>
      <c r="U376" s="437"/>
      <c r="V376" s="859"/>
    </row>
    <row r="377" spans="1:22" x14ac:dyDescent="0.2">
      <c r="A377" s="437"/>
      <c r="B377" s="437"/>
      <c r="C377" s="437"/>
      <c r="D377" s="437"/>
      <c r="E377" s="437"/>
      <c r="F377" s="437"/>
      <c r="G377" s="437"/>
      <c r="H377" s="437"/>
      <c r="I377" s="437"/>
      <c r="J377" s="437"/>
      <c r="K377" s="437"/>
      <c r="L377" s="437"/>
      <c r="M377" s="437"/>
      <c r="N377" s="437"/>
      <c r="O377" s="437"/>
      <c r="P377" s="438"/>
      <c r="Q377" s="437"/>
      <c r="R377" s="437"/>
      <c r="S377" s="437"/>
      <c r="T377" s="186"/>
      <c r="U377" s="437"/>
      <c r="V377" s="859"/>
    </row>
    <row r="378" spans="1:22" x14ac:dyDescent="0.2">
      <c r="A378" s="437"/>
      <c r="B378" s="437"/>
      <c r="C378" s="437"/>
      <c r="D378" s="437"/>
      <c r="E378" s="437"/>
      <c r="F378" s="437"/>
      <c r="G378" s="437"/>
      <c r="H378" s="437"/>
      <c r="I378" s="437"/>
      <c r="J378" s="437"/>
      <c r="K378" s="437"/>
      <c r="L378" s="437"/>
      <c r="M378" s="437"/>
      <c r="N378" s="437"/>
      <c r="O378" s="437"/>
      <c r="P378" s="438"/>
      <c r="Q378" s="437"/>
      <c r="R378" s="437"/>
      <c r="S378" s="437"/>
      <c r="T378" s="186"/>
      <c r="U378" s="437"/>
      <c r="V378" s="859"/>
    </row>
    <row r="379" spans="1:22" x14ac:dyDescent="0.2">
      <c r="A379" s="437"/>
      <c r="B379" s="437"/>
      <c r="C379" s="437"/>
      <c r="D379" s="437"/>
      <c r="E379" s="437"/>
      <c r="F379" s="437"/>
      <c r="G379" s="437"/>
      <c r="H379" s="437"/>
      <c r="I379" s="437"/>
      <c r="J379" s="437"/>
      <c r="K379" s="437"/>
      <c r="L379" s="437"/>
      <c r="M379" s="437"/>
      <c r="N379" s="437"/>
      <c r="O379" s="437"/>
      <c r="P379" s="438"/>
      <c r="Q379" s="437"/>
      <c r="R379" s="437"/>
      <c r="S379" s="437"/>
      <c r="T379" s="186"/>
      <c r="U379" s="437"/>
      <c r="V379" s="859"/>
    </row>
    <row r="380" spans="1:22" x14ac:dyDescent="0.2">
      <c r="A380" s="437"/>
      <c r="B380" s="437"/>
      <c r="C380" s="437"/>
      <c r="D380" s="437"/>
      <c r="E380" s="437"/>
      <c r="F380" s="437"/>
      <c r="G380" s="437"/>
      <c r="H380" s="437"/>
      <c r="I380" s="437"/>
      <c r="J380" s="437"/>
      <c r="K380" s="437"/>
      <c r="L380" s="437"/>
      <c r="M380" s="437"/>
      <c r="N380" s="437"/>
      <c r="O380" s="437"/>
      <c r="P380" s="438"/>
      <c r="Q380" s="437"/>
      <c r="R380" s="437"/>
      <c r="S380" s="437"/>
      <c r="T380" s="186"/>
      <c r="U380" s="437"/>
      <c r="V380" s="859"/>
    </row>
    <row r="381" spans="1:22" x14ac:dyDescent="0.2">
      <c r="A381" s="437"/>
      <c r="B381" s="437"/>
      <c r="C381" s="437"/>
      <c r="D381" s="437"/>
      <c r="E381" s="437"/>
      <c r="F381" s="437"/>
      <c r="G381" s="437"/>
      <c r="H381" s="437"/>
      <c r="I381" s="437"/>
      <c r="J381" s="437"/>
      <c r="K381" s="437"/>
      <c r="L381" s="437"/>
      <c r="M381" s="437"/>
      <c r="N381" s="437"/>
      <c r="O381" s="437"/>
      <c r="P381" s="438"/>
      <c r="Q381" s="437"/>
      <c r="R381" s="437"/>
      <c r="S381" s="437"/>
      <c r="T381" s="186"/>
      <c r="U381" s="437"/>
      <c r="V381" s="859"/>
    </row>
  </sheetData>
  <sheetProtection selectLockedCells="1" selectUnlockedCells="1"/>
  <mergeCells count="288">
    <mergeCell ref="A229:V229"/>
    <mergeCell ref="N230:T230"/>
    <mergeCell ref="N231:T231"/>
    <mergeCell ref="A232:V232"/>
    <mergeCell ref="A233:A237"/>
    <mergeCell ref="B233:B237"/>
    <mergeCell ref="C233:O233"/>
    <mergeCell ref="P233:P237"/>
    <mergeCell ref="Q233:Q237"/>
    <mergeCell ref="R233:R237"/>
    <mergeCell ref="S233:S237"/>
    <mergeCell ref="T233:T237"/>
    <mergeCell ref="U233:U237"/>
    <mergeCell ref="V233:V237"/>
    <mergeCell ref="C234:M234"/>
    <mergeCell ref="N234:O235"/>
    <mergeCell ref="C235:L235"/>
    <mergeCell ref="M235:M237"/>
    <mergeCell ref="C236:E236"/>
    <mergeCell ref="F236:H236"/>
    <mergeCell ref="I236:J236"/>
    <mergeCell ref="K236:L236"/>
    <mergeCell ref="N236:N237"/>
    <mergeCell ref="O236:O237"/>
    <mergeCell ref="O349:O350"/>
    <mergeCell ref="A342:V342"/>
    <mergeCell ref="N343:T343"/>
    <mergeCell ref="N344:T344"/>
    <mergeCell ref="A345:V345"/>
    <mergeCell ref="A346:A350"/>
    <mergeCell ref="B346:B350"/>
    <mergeCell ref="C346:O346"/>
    <mergeCell ref="P346:P350"/>
    <mergeCell ref="Q346:Q350"/>
    <mergeCell ref="R346:R350"/>
    <mergeCell ref="S346:S350"/>
    <mergeCell ref="T346:T350"/>
    <mergeCell ref="U346:U350"/>
    <mergeCell ref="V346:V350"/>
    <mergeCell ref="C347:M347"/>
    <mergeCell ref="N347:O348"/>
    <mergeCell ref="C348:L348"/>
    <mergeCell ref="M348:M350"/>
    <mergeCell ref="C349:E349"/>
    <mergeCell ref="F349:H349"/>
    <mergeCell ref="I349:J349"/>
    <mergeCell ref="K349:L349"/>
    <mergeCell ref="N349:N350"/>
    <mergeCell ref="A291:V291"/>
    <mergeCell ref="N292:T292"/>
    <mergeCell ref="N293:T293"/>
    <mergeCell ref="A294:V294"/>
    <mergeCell ref="A295:A299"/>
    <mergeCell ref="B295:B299"/>
    <mergeCell ref="C295:O295"/>
    <mergeCell ref="P295:P299"/>
    <mergeCell ref="Q295:Q299"/>
    <mergeCell ref="R295:R299"/>
    <mergeCell ref="S295:S299"/>
    <mergeCell ref="T295:T299"/>
    <mergeCell ref="U295:U299"/>
    <mergeCell ref="V295:V299"/>
    <mergeCell ref="C296:M296"/>
    <mergeCell ref="N296:O297"/>
    <mergeCell ref="C297:L297"/>
    <mergeCell ref="M297:M299"/>
    <mergeCell ref="C298:E298"/>
    <mergeCell ref="F298:H298"/>
    <mergeCell ref="I298:J298"/>
    <mergeCell ref="K298:L298"/>
    <mergeCell ref="N298:N299"/>
    <mergeCell ref="O298:O299"/>
    <mergeCell ref="A204:V204"/>
    <mergeCell ref="N205:T205"/>
    <mergeCell ref="N206:T206"/>
    <mergeCell ref="A207:V207"/>
    <mergeCell ref="A208:A212"/>
    <mergeCell ref="B208:B212"/>
    <mergeCell ref="C208:O208"/>
    <mergeCell ref="P208:P212"/>
    <mergeCell ref="Q208:Q212"/>
    <mergeCell ref="R208:R212"/>
    <mergeCell ref="S208:S212"/>
    <mergeCell ref="T208:T212"/>
    <mergeCell ref="U208:U212"/>
    <mergeCell ref="V208:V212"/>
    <mergeCell ref="C209:M209"/>
    <mergeCell ref="N209:O210"/>
    <mergeCell ref="C210:L210"/>
    <mergeCell ref="M210:M212"/>
    <mergeCell ref="C211:E211"/>
    <mergeCell ref="F211:H211"/>
    <mergeCell ref="I211:J211"/>
    <mergeCell ref="K211:L211"/>
    <mergeCell ref="N211:N212"/>
    <mergeCell ref="O211:O212"/>
    <mergeCell ref="F186:H186"/>
    <mergeCell ref="I186:J186"/>
    <mergeCell ref="K186:L186"/>
    <mergeCell ref="N186:N187"/>
    <mergeCell ref="O186:O187"/>
    <mergeCell ref="A182:V182"/>
    <mergeCell ref="A183:A187"/>
    <mergeCell ref="B183:B187"/>
    <mergeCell ref="C183:O183"/>
    <mergeCell ref="P183:P187"/>
    <mergeCell ref="Q183:Q187"/>
    <mergeCell ref="R183:R187"/>
    <mergeCell ref="S183:S187"/>
    <mergeCell ref="T183:T187"/>
    <mergeCell ref="U183:U187"/>
    <mergeCell ref="V183:V187"/>
    <mergeCell ref="C184:M184"/>
    <mergeCell ref="N184:O185"/>
    <mergeCell ref="C185:L185"/>
    <mergeCell ref="M185:M187"/>
    <mergeCell ref="C186:E186"/>
    <mergeCell ref="A179:V179"/>
    <mergeCell ref="N180:T180"/>
    <mergeCell ref="N181:T181"/>
    <mergeCell ref="C144:L144"/>
    <mergeCell ref="M144:M146"/>
    <mergeCell ref="C145:E145"/>
    <mergeCell ref="F145:H145"/>
    <mergeCell ref="I145:J145"/>
    <mergeCell ref="K145:L145"/>
    <mergeCell ref="N107:O108"/>
    <mergeCell ref="A138:V138"/>
    <mergeCell ref="N139:T139"/>
    <mergeCell ref="N140:T140"/>
    <mergeCell ref="A141:V141"/>
    <mergeCell ref="A142:A146"/>
    <mergeCell ref="B142:B146"/>
    <mergeCell ref="C142:O142"/>
    <mergeCell ref="P142:P146"/>
    <mergeCell ref="Q142:Q146"/>
    <mergeCell ref="R142:R146"/>
    <mergeCell ref="S142:S146"/>
    <mergeCell ref="T142:T146"/>
    <mergeCell ref="U142:U146"/>
    <mergeCell ref="V142:V146"/>
    <mergeCell ref="C143:M143"/>
    <mergeCell ref="N143:O144"/>
    <mergeCell ref="N145:N146"/>
    <mergeCell ref="O145:O146"/>
    <mergeCell ref="P85:P89"/>
    <mergeCell ref="N109:N110"/>
    <mergeCell ref="O109:O110"/>
    <mergeCell ref="C108:L108"/>
    <mergeCell ref="M108:M110"/>
    <mergeCell ref="C109:E109"/>
    <mergeCell ref="F109:H109"/>
    <mergeCell ref="I109:J109"/>
    <mergeCell ref="K109:L109"/>
    <mergeCell ref="A102:V102"/>
    <mergeCell ref="N103:T103"/>
    <mergeCell ref="N104:T104"/>
    <mergeCell ref="A105:V105"/>
    <mergeCell ref="A106:A110"/>
    <mergeCell ref="B106:B110"/>
    <mergeCell ref="C106:O106"/>
    <mergeCell ref="P106:P110"/>
    <mergeCell ref="Q106:Q110"/>
    <mergeCell ref="R106:R110"/>
    <mergeCell ref="S106:S110"/>
    <mergeCell ref="T106:T110"/>
    <mergeCell ref="U106:U110"/>
    <mergeCell ref="V106:V110"/>
    <mergeCell ref="C107:M107"/>
    <mergeCell ref="C87:L87"/>
    <mergeCell ref="M87:M89"/>
    <mergeCell ref="C88:E88"/>
    <mergeCell ref="F88:H88"/>
    <mergeCell ref="I88:J88"/>
    <mergeCell ref="K88:L88"/>
    <mergeCell ref="N88:N89"/>
    <mergeCell ref="O88:O89"/>
    <mergeCell ref="C85:O85"/>
    <mergeCell ref="K12:L12"/>
    <mergeCell ref="Q85:Q89"/>
    <mergeCell ref="R85:R89"/>
    <mergeCell ref="S85:S89"/>
    <mergeCell ref="A81:V81"/>
    <mergeCell ref="N83:T83"/>
    <mergeCell ref="N82:T82"/>
    <mergeCell ref="A85:A89"/>
    <mergeCell ref="B85:B89"/>
    <mergeCell ref="A84:V84"/>
    <mergeCell ref="C48:L48"/>
    <mergeCell ref="M48:M50"/>
    <mergeCell ref="C49:E49"/>
    <mergeCell ref="F49:H49"/>
    <mergeCell ref="I49:J49"/>
    <mergeCell ref="K49:L49"/>
    <mergeCell ref="A42:V42"/>
    <mergeCell ref="N43:T43"/>
    <mergeCell ref="N44:T44"/>
    <mergeCell ref="T85:T89"/>
    <mergeCell ref="U85:U89"/>
    <mergeCell ref="V85:V89"/>
    <mergeCell ref="C86:M86"/>
    <mergeCell ref="N86:O87"/>
    <mergeCell ref="O257:O258"/>
    <mergeCell ref="A5:V5"/>
    <mergeCell ref="N7:T7"/>
    <mergeCell ref="A8:V8"/>
    <mergeCell ref="A9:A13"/>
    <mergeCell ref="B9:B13"/>
    <mergeCell ref="C9:O9"/>
    <mergeCell ref="P9:P13"/>
    <mergeCell ref="Q9:Q13"/>
    <mergeCell ref="R9:R13"/>
    <mergeCell ref="S9:S13"/>
    <mergeCell ref="T9:T13"/>
    <mergeCell ref="U9:U13"/>
    <mergeCell ref="V9:V13"/>
    <mergeCell ref="C10:M10"/>
    <mergeCell ref="N10:O11"/>
    <mergeCell ref="C12:E12"/>
    <mergeCell ref="N6:T6"/>
    <mergeCell ref="F12:H12"/>
    <mergeCell ref="N12:N13"/>
    <mergeCell ref="O12:O13"/>
    <mergeCell ref="C11:L11"/>
    <mergeCell ref="M11:M13"/>
    <mergeCell ref="I12:J12"/>
    <mergeCell ref="A45:V45"/>
    <mergeCell ref="A46:A50"/>
    <mergeCell ref="B46:B50"/>
    <mergeCell ref="C46:O46"/>
    <mergeCell ref="P46:P50"/>
    <mergeCell ref="Q46:Q50"/>
    <mergeCell ref="R46:R50"/>
    <mergeCell ref="S46:S50"/>
    <mergeCell ref="T46:T50"/>
    <mergeCell ref="U46:U50"/>
    <mergeCell ref="V46:V50"/>
    <mergeCell ref="C47:M47"/>
    <mergeCell ref="N47:O48"/>
    <mergeCell ref="N49:N50"/>
    <mergeCell ref="O49:O50"/>
    <mergeCell ref="N272:T272"/>
    <mergeCell ref="N273:T273"/>
    <mergeCell ref="A274:V274"/>
    <mergeCell ref="A275:A279"/>
    <mergeCell ref="B275:B279"/>
    <mergeCell ref="C275:O275"/>
    <mergeCell ref="P275:P279"/>
    <mergeCell ref="Q275:Q279"/>
    <mergeCell ref="R275:R279"/>
    <mergeCell ref="S275:S279"/>
    <mergeCell ref="T275:T279"/>
    <mergeCell ref="U275:U279"/>
    <mergeCell ref="V275:V279"/>
    <mergeCell ref="C276:M276"/>
    <mergeCell ref="N276:O277"/>
    <mergeCell ref="C277:L277"/>
    <mergeCell ref="M277:M279"/>
    <mergeCell ref="C278:E278"/>
    <mergeCell ref="F278:H278"/>
    <mergeCell ref="I278:J278"/>
    <mergeCell ref="K278:L278"/>
    <mergeCell ref="N278:N279"/>
    <mergeCell ref="O278:O279"/>
    <mergeCell ref="A271:V271"/>
    <mergeCell ref="A250:V250"/>
    <mergeCell ref="N251:T251"/>
    <mergeCell ref="N252:T252"/>
    <mergeCell ref="A253:V253"/>
    <mergeCell ref="A254:A258"/>
    <mergeCell ref="B254:B258"/>
    <mergeCell ref="C254:O254"/>
    <mergeCell ref="P254:P258"/>
    <mergeCell ref="Q254:Q258"/>
    <mergeCell ref="R254:R258"/>
    <mergeCell ref="S254:S258"/>
    <mergeCell ref="T254:T258"/>
    <mergeCell ref="U254:U258"/>
    <mergeCell ref="V254:V258"/>
    <mergeCell ref="C255:M255"/>
    <mergeCell ref="N255:O256"/>
    <mergeCell ref="C256:L256"/>
    <mergeCell ref="M256:M258"/>
    <mergeCell ref="C257:E257"/>
    <mergeCell ref="F257:H257"/>
    <mergeCell ref="I257:J257"/>
    <mergeCell ref="K257:L257"/>
    <mergeCell ref="N257:N258"/>
  </mergeCells>
  <pageMargins left="0.43307086614173229" right="0" top="0.59055118110236227" bottom="0.19685039370078741" header="0.19685039370078741" footer="0.51181102362204722"/>
  <pageSetup paperSize="9" scale="80" firstPageNumber="0" orientation="landscape" r:id="rId1"/>
  <headerFooter alignWithMargins="0">
    <oddHeader xml:space="preserve">&amp;R&amp;"Times New Roman,обычный"&amp;7
</oddHeader>
  </headerFooter>
  <rowBreaks count="11" manualBreakCount="11">
    <brk id="37" max="21" man="1"/>
    <brk id="76" max="21" man="1"/>
    <brk id="98" max="21" man="1"/>
    <brk id="134" max="21" man="1"/>
    <brk id="175" max="21" man="1"/>
    <brk id="199" max="21" man="1"/>
    <brk id="224" max="21" man="1"/>
    <brk id="245" max="21" man="1"/>
    <brk id="266" max="21" man="1"/>
    <brk id="285" max="21" man="1"/>
    <brk id="33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93" zoomScaleNormal="100" zoomScaleSheetLayoutView="93" workbookViewId="0"/>
  </sheetViews>
  <sheetFormatPr defaultRowHeight="12.75" x14ac:dyDescent="0.2"/>
  <cols>
    <col min="1" max="1" width="2.85546875" customWidth="1"/>
    <col min="2" max="2" width="12.140625" customWidth="1"/>
    <col min="3" max="6" width="13" customWidth="1"/>
    <col min="7" max="9" width="4" customWidth="1"/>
    <col min="10" max="10" width="13.7109375" customWidth="1"/>
    <col min="11" max="11" width="11.85546875" customWidth="1"/>
    <col min="12" max="12" width="2.7109375" customWidth="1"/>
    <col min="14" max="14" width="2.85546875" customWidth="1"/>
    <col min="15" max="15" width="10.42578125" customWidth="1"/>
  </cols>
  <sheetData>
    <row r="1" spans="1:15" x14ac:dyDescent="0.2">
      <c r="A1" s="37" t="s">
        <v>328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4" t="s">
        <v>158</v>
      </c>
    </row>
    <row r="2" spans="1:1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5" t="s">
        <v>409</v>
      </c>
    </row>
    <row r="3" spans="1:15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17" t="s">
        <v>64</v>
      </c>
    </row>
    <row r="4" spans="1:15" ht="9.7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5.75" customHeight="1" x14ac:dyDescent="0.25">
      <c r="A5" s="39"/>
      <c r="B5" s="39"/>
      <c r="C5" s="54"/>
      <c r="D5" s="234" t="s">
        <v>121</v>
      </c>
      <c r="E5" s="589" t="s">
        <v>13</v>
      </c>
      <c r="F5" s="589"/>
      <c r="G5" s="589"/>
      <c r="H5" s="589"/>
      <c r="I5" s="589"/>
      <c r="J5" s="589"/>
      <c r="K5" s="62" t="s">
        <v>410</v>
      </c>
      <c r="L5" s="38"/>
      <c r="M5" s="52"/>
      <c r="N5" s="39"/>
      <c r="O5" s="40"/>
    </row>
    <row r="6" spans="1:15" x14ac:dyDescent="0.2">
      <c r="A6" s="41"/>
      <c r="B6" s="41"/>
      <c r="C6" s="53"/>
      <c r="D6" s="41"/>
      <c r="E6" s="590" t="s">
        <v>11</v>
      </c>
      <c r="F6" s="590"/>
      <c r="G6" s="590"/>
      <c r="H6" s="590"/>
      <c r="I6" s="590"/>
      <c r="J6" s="590"/>
      <c r="K6" s="53"/>
      <c r="L6" s="41"/>
      <c r="M6" s="41"/>
      <c r="N6" s="41"/>
      <c r="O6" s="41"/>
    </row>
    <row r="7" spans="1:15" ht="15.75" x14ac:dyDescent="0.25">
      <c r="A7" s="591" t="s">
        <v>411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</row>
    <row r="8" spans="1:15" ht="15.75" x14ac:dyDescent="0.25">
      <c r="A8" s="41"/>
      <c r="B8" s="41"/>
      <c r="C8" s="41"/>
      <c r="D8" s="2"/>
      <c r="E8" s="592" t="s">
        <v>159</v>
      </c>
      <c r="F8" s="592"/>
      <c r="G8" s="592"/>
      <c r="H8" s="592"/>
      <c r="I8" s="592"/>
      <c r="J8" s="592"/>
      <c r="K8" s="2"/>
      <c r="L8" s="53"/>
      <c r="M8" s="53"/>
      <c r="N8" s="53"/>
      <c r="O8" s="41"/>
    </row>
    <row r="9" spans="1:15" x14ac:dyDescent="0.2">
      <c r="A9" s="41"/>
      <c r="B9" s="41"/>
      <c r="C9" s="41"/>
      <c r="D9" s="2"/>
      <c r="E9" s="593" t="s">
        <v>122</v>
      </c>
      <c r="F9" s="593"/>
      <c r="G9" s="593"/>
      <c r="H9" s="593"/>
      <c r="I9" s="593"/>
      <c r="J9" s="593"/>
      <c r="K9" s="53"/>
      <c r="L9" s="53"/>
      <c r="M9" s="53"/>
      <c r="N9" s="53"/>
      <c r="O9" s="41"/>
    </row>
    <row r="10" spans="1:15" ht="15" x14ac:dyDescent="0.25">
      <c r="A10" s="41"/>
      <c r="B10" s="41"/>
      <c r="C10" s="41"/>
      <c r="D10" s="238" t="s">
        <v>123</v>
      </c>
      <c r="E10" s="350" t="s">
        <v>485</v>
      </c>
      <c r="F10" s="350"/>
      <c r="G10" s="350"/>
      <c r="H10" s="350"/>
      <c r="I10" s="350"/>
      <c r="J10" s="350"/>
      <c r="K10" s="53"/>
      <c r="L10" s="53"/>
      <c r="M10" s="53"/>
      <c r="N10" s="53"/>
      <c r="O10" s="41"/>
    </row>
    <row r="11" spans="1:15" ht="15" x14ac:dyDescent="0.25">
      <c r="A11" s="2"/>
      <c r="B11" s="2"/>
      <c r="C11" s="54"/>
      <c r="D11" s="2"/>
      <c r="E11" s="552" t="s">
        <v>65</v>
      </c>
      <c r="F11" s="552"/>
      <c r="G11" s="552"/>
      <c r="H11" s="552"/>
      <c r="I11" s="552"/>
      <c r="J11" s="552"/>
      <c r="K11" s="2"/>
      <c r="L11" s="2"/>
      <c r="M11" s="2"/>
      <c r="N11" s="38"/>
      <c r="O11" s="38"/>
    </row>
    <row r="12" spans="1:15" ht="13.5" thickBo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12.75" customHeight="1" x14ac:dyDescent="0.2">
      <c r="A13" s="560" t="s">
        <v>124</v>
      </c>
      <c r="B13" s="561"/>
      <c r="C13" s="561"/>
      <c r="D13" s="561"/>
      <c r="E13" s="561"/>
      <c r="F13" s="561"/>
      <c r="G13" s="561"/>
      <c r="H13" s="561"/>
      <c r="I13" s="561"/>
      <c r="J13" s="561"/>
      <c r="K13" s="562"/>
      <c r="L13" s="167" t="s">
        <v>125</v>
      </c>
      <c r="M13" s="168" t="s">
        <v>402</v>
      </c>
      <c r="N13" s="169" t="s">
        <v>1</v>
      </c>
      <c r="O13" s="170" t="s">
        <v>403</v>
      </c>
    </row>
    <row r="14" spans="1:15" x14ac:dyDescent="0.2">
      <c r="A14" s="563"/>
      <c r="B14" s="564"/>
      <c r="C14" s="564"/>
      <c r="D14" s="564"/>
      <c r="E14" s="564"/>
      <c r="F14" s="564"/>
      <c r="G14" s="564"/>
      <c r="H14" s="564"/>
      <c r="I14" s="564"/>
      <c r="J14" s="564"/>
      <c r="K14" s="565"/>
      <c r="L14" s="171"/>
      <c r="M14" s="172"/>
      <c r="N14" s="172"/>
      <c r="O14" s="173"/>
    </row>
    <row r="15" spans="1:15" ht="30.75" customHeight="1" x14ac:dyDescent="0.2">
      <c r="A15" s="580" t="s">
        <v>126</v>
      </c>
      <c r="B15" s="581"/>
      <c r="C15" s="581"/>
      <c r="D15" s="581"/>
      <c r="E15" s="581"/>
      <c r="F15" s="581"/>
      <c r="G15" s="581"/>
      <c r="H15" s="581"/>
      <c r="I15" s="581"/>
      <c r="J15" s="581"/>
      <c r="K15" s="582"/>
      <c r="L15" s="583" t="s">
        <v>127</v>
      </c>
      <c r="M15" s="584"/>
      <c r="N15" s="584"/>
      <c r="O15" s="585"/>
    </row>
    <row r="16" spans="1:15" ht="24" customHeight="1" x14ac:dyDescent="0.2">
      <c r="A16" s="580" t="s">
        <v>128</v>
      </c>
      <c r="B16" s="582"/>
      <c r="C16" s="157" t="s">
        <v>129</v>
      </c>
      <c r="D16" s="157" t="s">
        <v>130</v>
      </c>
      <c r="E16" s="157" t="s">
        <v>131</v>
      </c>
      <c r="F16" s="157" t="s">
        <v>132</v>
      </c>
      <c r="G16" s="588" t="s">
        <v>133</v>
      </c>
      <c r="H16" s="581"/>
      <c r="I16" s="582"/>
      <c r="J16" s="157" t="s">
        <v>134</v>
      </c>
      <c r="K16" s="157" t="s">
        <v>135</v>
      </c>
      <c r="L16" s="586"/>
      <c r="M16" s="564"/>
      <c r="N16" s="564"/>
      <c r="O16" s="587"/>
    </row>
    <row r="17" spans="1:15" s="236" customFormat="1" x14ac:dyDescent="0.2">
      <c r="A17" s="162"/>
      <c r="B17" s="42"/>
      <c r="C17" s="42"/>
      <c r="D17" s="42"/>
      <c r="E17" s="239" t="s">
        <v>412</v>
      </c>
      <c r="F17" s="55" t="s">
        <v>398</v>
      </c>
      <c r="G17" s="161"/>
      <c r="H17" s="43" t="s">
        <v>136</v>
      </c>
      <c r="I17" s="161"/>
      <c r="J17" s="56" t="s">
        <v>413</v>
      </c>
      <c r="K17" s="42"/>
      <c r="L17" s="246"/>
      <c r="M17" s="246"/>
      <c r="N17" s="246"/>
      <c r="O17" s="247"/>
    </row>
    <row r="18" spans="1:15" s="236" customFormat="1" ht="2.25" customHeight="1" x14ac:dyDescent="0.2">
      <c r="A18" s="16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248"/>
      <c r="M18" s="248"/>
      <c r="N18" s="248"/>
      <c r="O18" s="249"/>
    </row>
    <row r="19" spans="1:15" s="236" customFormat="1" x14ac:dyDescent="0.2">
      <c r="A19" s="566" t="s">
        <v>137</v>
      </c>
      <c r="B19" s="567"/>
      <c r="C19" s="158" t="s">
        <v>137</v>
      </c>
      <c r="D19" s="158" t="s">
        <v>137</v>
      </c>
      <c r="E19" s="158" t="s">
        <v>137</v>
      </c>
      <c r="F19" s="158" t="s">
        <v>137</v>
      </c>
      <c r="G19" s="568" t="s">
        <v>137</v>
      </c>
      <c r="H19" s="569"/>
      <c r="I19" s="567"/>
      <c r="J19" s="158" t="s">
        <v>137</v>
      </c>
      <c r="K19" s="158" t="s">
        <v>137</v>
      </c>
      <c r="L19" s="570">
        <v>234.43</v>
      </c>
      <c r="M19" s="571"/>
      <c r="N19" s="571"/>
      <c r="O19" s="572"/>
    </row>
    <row r="20" spans="1:15" s="364" customFormat="1" x14ac:dyDescent="0.2">
      <c r="A20" s="363"/>
      <c r="B20" s="245"/>
      <c r="C20" s="245"/>
      <c r="D20" s="245"/>
      <c r="E20" s="240" t="s">
        <v>412</v>
      </c>
      <c r="F20" s="241" t="s">
        <v>399</v>
      </c>
      <c r="G20" s="242"/>
      <c r="H20" s="243" t="s">
        <v>136</v>
      </c>
      <c r="I20" s="242"/>
      <c r="J20" s="244" t="s">
        <v>401</v>
      </c>
      <c r="K20" s="245"/>
      <c r="L20" s="57"/>
      <c r="M20" s="57"/>
      <c r="N20" s="57"/>
      <c r="O20" s="164"/>
    </row>
    <row r="21" spans="1:15" ht="2.25" customHeight="1" x14ac:dyDescent="0.2">
      <c r="A21" s="16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58"/>
      <c r="M21" s="58"/>
      <c r="N21" s="58"/>
      <c r="O21" s="165"/>
    </row>
    <row r="22" spans="1:15" s="364" customFormat="1" x14ac:dyDescent="0.2">
      <c r="A22" s="573" t="s">
        <v>137</v>
      </c>
      <c r="B22" s="574"/>
      <c r="C22" s="365" t="s">
        <v>137</v>
      </c>
      <c r="D22" s="365" t="s">
        <v>137</v>
      </c>
      <c r="E22" s="365" t="s">
        <v>137</v>
      </c>
      <c r="F22" s="365" t="s">
        <v>137</v>
      </c>
      <c r="G22" s="575" t="s">
        <v>137</v>
      </c>
      <c r="H22" s="576"/>
      <c r="I22" s="574"/>
      <c r="J22" s="365" t="s">
        <v>137</v>
      </c>
      <c r="K22" s="365" t="s">
        <v>137</v>
      </c>
      <c r="L22" s="577">
        <v>250.84</v>
      </c>
      <c r="M22" s="578"/>
      <c r="N22" s="578"/>
      <c r="O22" s="579"/>
    </row>
    <row r="23" spans="1:15" s="364" customFormat="1" x14ac:dyDescent="0.2">
      <c r="A23" s="363"/>
      <c r="B23" s="245"/>
      <c r="C23" s="245"/>
      <c r="D23" s="245"/>
      <c r="E23" s="240" t="s">
        <v>412</v>
      </c>
      <c r="F23" s="241" t="s">
        <v>400</v>
      </c>
      <c r="G23" s="242"/>
      <c r="H23" s="243" t="s">
        <v>136</v>
      </c>
      <c r="I23" s="242"/>
      <c r="J23" s="244"/>
      <c r="K23" s="245"/>
      <c r="L23" s="57"/>
      <c r="M23" s="57"/>
      <c r="N23" s="57"/>
      <c r="O23" s="164"/>
    </row>
    <row r="24" spans="1:15" s="364" customFormat="1" ht="2.25" customHeight="1" x14ac:dyDescent="0.2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58"/>
      <c r="M24" s="58"/>
      <c r="N24" s="58"/>
      <c r="O24" s="165"/>
    </row>
    <row r="25" spans="1:15" s="364" customFormat="1" ht="13.5" thickBot="1" x14ac:dyDescent="0.25">
      <c r="A25" s="553" t="s">
        <v>137</v>
      </c>
      <c r="B25" s="554"/>
      <c r="C25" s="490" t="s">
        <v>137</v>
      </c>
      <c r="D25" s="490" t="s">
        <v>137</v>
      </c>
      <c r="E25" s="490" t="s">
        <v>137</v>
      </c>
      <c r="F25" s="490" t="s">
        <v>137</v>
      </c>
      <c r="G25" s="555" t="s">
        <v>137</v>
      </c>
      <c r="H25" s="556"/>
      <c r="I25" s="554"/>
      <c r="J25" s="490" t="s">
        <v>137</v>
      </c>
      <c r="K25" s="490" t="s">
        <v>137</v>
      </c>
      <c r="L25" s="557">
        <v>268.39999999999998</v>
      </c>
      <c r="M25" s="558"/>
      <c r="N25" s="558"/>
      <c r="O25" s="559"/>
    </row>
  </sheetData>
  <mergeCells count="20">
    <mergeCell ref="E5:J5"/>
    <mergeCell ref="E6:J6"/>
    <mergeCell ref="A7:O7"/>
    <mergeCell ref="E8:J8"/>
    <mergeCell ref="E9:J9"/>
    <mergeCell ref="E11:J11"/>
    <mergeCell ref="A25:B25"/>
    <mergeCell ref="G25:I25"/>
    <mergeCell ref="L25:O25"/>
    <mergeCell ref="A13:K14"/>
    <mergeCell ref="A19:B19"/>
    <mergeCell ref="G19:I19"/>
    <mergeCell ref="L19:O19"/>
    <mergeCell ref="A22:B22"/>
    <mergeCell ref="G22:I22"/>
    <mergeCell ref="L22:O22"/>
    <mergeCell ref="A15:K15"/>
    <mergeCell ref="L15:O16"/>
    <mergeCell ref="A16:B16"/>
    <mergeCell ref="G16:I16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zoomScale="93" zoomScaleNormal="100" zoomScaleSheetLayoutView="93" workbookViewId="0">
      <selection activeCell="C43" sqref="C43"/>
    </sheetView>
  </sheetViews>
  <sheetFormatPr defaultRowHeight="12.75" x14ac:dyDescent="0.2"/>
  <cols>
    <col min="1" max="1" width="4.42578125" customWidth="1"/>
    <col min="2" max="2" width="12.140625" customWidth="1"/>
    <col min="3" max="6" width="13" customWidth="1"/>
    <col min="7" max="9" width="4" customWidth="1"/>
    <col min="10" max="10" width="13.7109375" customWidth="1"/>
    <col min="11" max="11" width="4" customWidth="1"/>
    <col min="12" max="12" width="7.140625" customWidth="1"/>
    <col min="13" max="13" width="2.5703125" customWidth="1"/>
    <col min="14" max="14" width="6.5703125" customWidth="1"/>
  </cols>
  <sheetData>
    <row r="1" spans="1:14" x14ac:dyDescent="0.2">
      <c r="A1" s="37" t="s">
        <v>328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4" t="s">
        <v>158</v>
      </c>
      <c r="N1" s="37"/>
    </row>
    <row r="2" spans="1:14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5" t="s">
        <v>409</v>
      </c>
      <c r="N2" s="37"/>
    </row>
    <row r="3" spans="1:14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7" t="s">
        <v>64</v>
      </c>
      <c r="N3" s="37"/>
    </row>
    <row r="4" spans="1:14" ht="9.7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5.75" customHeight="1" x14ac:dyDescent="0.25">
      <c r="A5" s="39"/>
      <c r="B5" s="39"/>
      <c r="C5" s="54"/>
      <c r="E5" s="234" t="s">
        <v>414</v>
      </c>
      <c r="F5" s="589" t="s">
        <v>13</v>
      </c>
      <c r="G5" s="589"/>
      <c r="H5" s="589"/>
      <c r="I5" s="589"/>
      <c r="J5" s="589"/>
      <c r="K5" s="589"/>
      <c r="L5" s="62" t="s">
        <v>410</v>
      </c>
      <c r="M5" s="52"/>
      <c r="N5" s="39"/>
    </row>
    <row r="6" spans="1:14" x14ac:dyDescent="0.2">
      <c r="A6" s="41"/>
      <c r="B6" s="41"/>
      <c r="C6" s="53"/>
      <c r="E6" s="41"/>
      <c r="F6" s="590" t="s">
        <v>11</v>
      </c>
      <c r="G6" s="590"/>
      <c r="H6" s="590"/>
      <c r="I6" s="590"/>
      <c r="J6" s="590"/>
      <c r="K6" s="590"/>
      <c r="L6" s="53"/>
      <c r="M6" s="41"/>
      <c r="N6" s="41"/>
    </row>
    <row r="7" spans="1:14" ht="15.75" x14ac:dyDescent="0.25">
      <c r="A7" s="591" t="s">
        <v>411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</row>
    <row r="8" spans="1:14" ht="15.75" x14ac:dyDescent="0.25">
      <c r="A8" s="41"/>
      <c r="B8" s="41"/>
      <c r="C8" s="41"/>
      <c r="D8" s="2"/>
      <c r="E8" s="592" t="s">
        <v>159</v>
      </c>
      <c r="F8" s="592"/>
      <c r="G8" s="592"/>
      <c r="H8" s="592"/>
      <c r="I8" s="592"/>
      <c r="J8" s="592"/>
      <c r="K8" s="2"/>
      <c r="L8" s="53"/>
      <c r="M8" s="53"/>
      <c r="N8" s="53"/>
    </row>
    <row r="9" spans="1:14" x14ac:dyDescent="0.2">
      <c r="A9" s="41"/>
      <c r="B9" s="41"/>
      <c r="C9" s="41"/>
      <c r="D9" s="2"/>
      <c r="E9" s="593" t="s">
        <v>122</v>
      </c>
      <c r="F9" s="593"/>
      <c r="G9" s="593"/>
      <c r="H9" s="593"/>
      <c r="I9" s="593"/>
      <c r="J9" s="593"/>
      <c r="K9" s="53"/>
      <c r="L9" s="53"/>
      <c r="M9" s="53"/>
      <c r="N9" s="53"/>
    </row>
    <row r="10" spans="1:14" ht="15" x14ac:dyDescent="0.25">
      <c r="A10" s="41"/>
      <c r="B10" s="41"/>
      <c r="C10" s="41"/>
      <c r="D10" s="238" t="s">
        <v>123</v>
      </c>
      <c r="E10" s="598" t="s">
        <v>138</v>
      </c>
      <c r="F10" s="598"/>
      <c r="G10" s="598"/>
      <c r="H10" s="598"/>
      <c r="I10" s="598"/>
      <c r="J10" s="598"/>
    </row>
    <row r="11" spans="1:14" ht="15" x14ac:dyDescent="0.25">
      <c r="A11" s="2"/>
      <c r="B11" s="2"/>
      <c r="C11" s="54"/>
      <c r="D11" s="2"/>
      <c r="E11" s="552" t="s">
        <v>65</v>
      </c>
      <c r="F11" s="552"/>
      <c r="G11" s="552"/>
      <c r="H11" s="552"/>
      <c r="I11" s="552"/>
      <c r="J11" s="552"/>
      <c r="K11" s="2"/>
      <c r="L11" s="2"/>
      <c r="M11" s="2"/>
      <c r="N11" s="38"/>
    </row>
    <row r="12" spans="1:14" ht="13.5" thickBo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2.75" customHeight="1" x14ac:dyDescent="0.2">
      <c r="A13" s="560" t="s">
        <v>482</v>
      </c>
      <c r="B13" s="561"/>
      <c r="C13" s="561"/>
      <c r="D13" s="561"/>
      <c r="E13" s="561"/>
      <c r="F13" s="561"/>
      <c r="G13" s="561"/>
      <c r="H13" s="561"/>
      <c r="I13" s="561"/>
      <c r="J13" s="562"/>
      <c r="K13" s="341" t="s">
        <v>125</v>
      </c>
      <c r="L13" s="346"/>
      <c r="M13" s="347" t="s">
        <v>1</v>
      </c>
      <c r="N13" s="348"/>
    </row>
    <row r="14" spans="1:14" ht="12.75" customHeight="1" x14ac:dyDescent="0.2">
      <c r="A14" s="563"/>
      <c r="B14" s="564"/>
      <c r="C14" s="564"/>
      <c r="D14" s="564"/>
      <c r="E14" s="564"/>
      <c r="F14" s="564"/>
      <c r="G14" s="564"/>
      <c r="H14" s="564"/>
      <c r="I14" s="564"/>
      <c r="J14" s="565"/>
      <c r="K14" s="343"/>
      <c r="L14" s="342"/>
      <c r="M14" s="344"/>
      <c r="N14" s="349"/>
    </row>
    <row r="15" spans="1:14" ht="12.75" customHeight="1" x14ac:dyDescent="0.2">
      <c r="A15" s="580" t="s">
        <v>483</v>
      </c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97"/>
    </row>
    <row r="16" spans="1:14" ht="30.75" customHeight="1" x14ac:dyDescent="0.2">
      <c r="A16" s="594" t="s">
        <v>484</v>
      </c>
      <c r="B16" s="595"/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6"/>
    </row>
    <row r="17" spans="1:14" ht="24" customHeight="1" x14ac:dyDescent="0.2">
      <c r="A17" s="563" t="s">
        <v>128</v>
      </c>
      <c r="B17" s="565"/>
      <c r="C17" s="345" t="s">
        <v>129</v>
      </c>
      <c r="D17" s="345" t="s">
        <v>130</v>
      </c>
      <c r="E17" s="345" t="s">
        <v>131</v>
      </c>
      <c r="F17" s="345" t="s">
        <v>132</v>
      </c>
      <c r="G17" s="586" t="s">
        <v>133</v>
      </c>
      <c r="H17" s="564"/>
      <c r="I17" s="565"/>
      <c r="J17" s="345" t="s">
        <v>134</v>
      </c>
      <c r="K17" s="586" t="s">
        <v>135</v>
      </c>
      <c r="L17" s="564"/>
      <c r="M17" s="564"/>
      <c r="N17" s="587"/>
    </row>
    <row r="18" spans="1:14" s="236" customFormat="1" x14ac:dyDescent="0.2">
      <c r="A18" s="162"/>
      <c r="B18" s="42"/>
      <c r="C18" s="42"/>
      <c r="D18" s="42"/>
      <c r="E18" s="239" t="s">
        <v>412</v>
      </c>
      <c r="F18" s="55" t="s">
        <v>398</v>
      </c>
      <c r="G18" s="161"/>
      <c r="H18" s="43" t="s">
        <v>136</v>
      </c>
      <c r="I18" s="161"/>
      <c r="J18" s="56" t="s">
        <v>413</v>
      </c>
      <c r="K18" s="42"/>
      <c r="L18" s="246"/>
      <c r="M18" s="246"/>
      <c r="N18" s="247"/>
    </row>
    <row r="19" spans="1:14" ht="2.25" customHeight="1" x14ac:dyDescent="0.2">
      <c r="A19" s="16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8"/>
      <c r="M19" s="58"/>
      <c r="N19" s="165"/>
    </row>
    <row r="20" spans="1:14" x14ac:dyDescent="0.2">
      <c r="A20" s="566" t="s">
        <v>137</v>
      </c>
      <c r="B20" s="567"/>
      <c r="C20" s="158" t="s">
        <v>137</v>
      </c>
      <c r="D20" s="158" t="s">
        <v>137</v>
      </c>
      <c r="E20" s="158" t="s">
        <v>137</v>
      </c>
      <c r="F20" s="158" t="s">
        <v>137</v>
      </c>
      <c r="G20" s="568" t="s">
        <v>137</v>
      </c>
      <c r="H20" s="569"/>
      <c r="I20" s="567"/>
      <c r="J20" s="158" t="s">
        <v>137</v>
      </c>
      <c r="K20" s="568" t="s">
        <v>137</v>
      </c>
      <c r="L20" s="569"/>
      <c r="M20" s="569"/>
      <c r="N20" s="599"/>
    </row>
    <row r="21" spans="1:14" x14ac:dyDescent="0.2">
      <c r="A21" s="162"/>
      <c r="B21" s="42"/>
      <c r="C21" s="42"/>
      <c r="D21" s="42"/>
      <c r="E21" s="239" t="s">
        <v>412</v>
      </c>
      <c r="F21" s="55" t="s">
        <v>399</v>
      </c>
      <c r="G21" s="161"/>
      <c r="H21" s="43" t="s">
        <v>136</v>
      </c>
      <c r="I21" s="161"/>
      <c r="J21" s="56" t="s">
        <v>401</v>
      </c>
      <c r="K21" s="42"/>
      <c r="L21" s="57"/>
      <c r="M21" s="57"/>
      <c r="N21" s="164"/>
    </row>
    <row r="22" spans="1:14" ht="2.25" customHeight="1" x14ac:dyDescent="0.2">
      <c r="A22" s="16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58"/>
      <c r="M22" s="58"/>
      <c r="N22" s="165"/>
    </row>
    <row r="23" spans="1:14" x14ac:dyDescent="0.2">
      <c r="A23" s="566" t="s">
        <v>137</v>
      </c>
      <c r="B23" s="567"/>
      <c r="C23" s="158" t="s">
        <v>137</v>
      </c>
      <c r="D23" s="158" t="s">
        <v>137</v>
      </c>
      <c r="E23" s="158" t="s">
        <v>137</v>
      </c>
      <c r="F23" s="158" t="s">
        <v>137</v>
      </c>
      <c r="G23" s="568" t="s">
        <v>137</v>
      </c>
      <c r="H23" s="569"/>
      <c r="I23" s="567"/>
      <c r="J23" s="158" t="s">
        <v>137</v>
      </c>
      <c r="K23" s="568" t="s">
        <v>137</v>
      </c>
      <c r="L23" s="569"/>
      <c r="M23" s="569"/>
      <c r="N23" s="599"/>
    </row>
    <row r="24" spans="1:14" x14ac:dyDescent="0.2">
      <c r="A24" s="162"/>
      <c r="B24" s="42"/>
      <c r="C24" s="42"/>
      <c r="D24" s="42"/>
      <c r="E24" s="239" t="s">
        <v>412</v>
      </c>
      <c r="F24" s="55" t="s">
        <v>400</v>
      </c>
      <c r="G24" s="161"/>
      <c r="H24" s="43" t="s">
        <v>136</v>
      </c>
      <c r="I24" s="161"/>
      <c r="J24" s="56"/>
      <c r="K24" s="42"/>
      <c r="L24" s="246"/>
      <c r="M24" s="246"/>
      <c r="N24" s="247"/>
    </row>
    <row r="25" spans="1:14" ht="2.25" customHeight="1" x14ac:dyDescent="0.2">
      <c r="A25" s="16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248"/>
      <c r="M25" s="248"/>
      <c r="N25" s="249"/>
    </row>
    <row r="26" spans="1:14" ht="13.5" thickBot="1" x14ac:dyDescent="0.25">
      <c r="A26" s="603" t="s">
        <v>137</v>
      </c>
      <c r="B26" s="604"/>
      <c r="C26" s="166" t="s">
        <v>137</v>
      </c>
      <c r="D26" s="166" t="s">
        <v>137</v>
      </c>
      <c r="E26" s="166" t="s">
        <v>137</v>
      </c>
      <c r="F26" s="166" t="s">
        <v>137</v>
      </c>
      <c r="G26" s="600" t="s">
        <v>137</v>
      </c>
      <c r="H26" s="601"/>
      <c r="I26" s="604"/>
      <c r="J26" s="166" t="s">
        <v>137</v>
      </c>
      <c r="K26" s="600" t="s">
        <v>137</v>
      </c>
      <c r="L26" s="601"/>
      <c r="M26" s="601"/>
      <c r="N26" s="602"/>
    </row>
  </sheetData>
  <mergeCells count="22">
    <mergeCell ref="K20:N20"/>
    <mergeCell ref="K23:N23"/>
    <mergeCell ref="K26:N26"/>
    <mergeCell ref="A17:B17"/>
    <mergeCell ref="G17:I17"/>
    <mergeCell ref="K17:N17"/>
    <mergeCell ref="A26:B26"/>
    <mergeCell ref="G26:I26"/>
    <mergeCell ref="A20:B20"/>
    <mergeCell ref="G20:I20"/>
    <mergeCell ref="A23:B23"/>
    <mergeCell ref="G23:I23"/>
    <mergeCell ref="A13:J14"/>
    <mergeCell ref="A16:N16"/>
    <mergeCell ref="A15:N15"/>
    <mergeCell ref="E11:J11"/>
    <mergeCell ref="E10:J10"/>
    <mergeCell ref="F5:K5"/>
    <mergeCell ref="F6:K6"/>
    <mergeCell ref="A7:N7"/>
    <mergeCell ref="E8:J8"/>
    <mergeCell ref="E9:J9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view="pageBreakPreview" zoomScaleNormal="110" zoomScaleSheetLayoutView="100" workbookViewId="0">
      <selection activeCell="J40" sqref="J40:BW40"/>
    </sheetView>
  </sheetViews>
  <sheetFormatPr defaultColWidth="0.85546875" defaultRowHeight="12.75" x14ac:dyDescent="0.2"/>
  <cols>
    <col min="1" max="102" width="0.85546875" style="2"/>
    <col min="103" max="103" width="2" style="2" customWidth="1"/>
    <col min="104" max="16384" width="0.85546875" style="2"/>
  </cols>
  <sheetData>
    <row r="1" spans="1:103" x14ac:dyDescent="0.2">
      <c r="CX1" s="27" t="s">
        <v>282</v>
      </c>
    </row>
    <row r="2" spans="1:103" s="5" customFormat="1" ht="15" x14ac:dyDescent="0.25">
      <c r="CX2" s="35" t="s">
        <v>409</v>
      </c>
    </row>
    <row r="3" spans="1:103" s="5" customFormat="1" ht="15" x14ac:dyDescent="0.25">
      <c r="CX3" s="12" t="s">
        <v>148</v>
      </c>
    </row>
    <row r="4" spans="1:103" s="59" customFormat="1" ht="15.75" x14ac:dyDescent="0.25">
      <c r="A4" s="591" t="s">
        <v>160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  <c r="BA4" s="591"/>
      <c r="BB4" s="591"/>
      <c r="BC4" s="591"/>
      <c r="BD4" s="591"/>
      <c r="BE4" s="591"/>
      <c r="BF4" s="591"/>
      <c r="BG4" s="591"/>
      <c r="BH4" s="591"/>
      <c r="BI4" s="591"/>
      <c r="BJ4" s="591"/>
      <c r="BK4" s="591"/>
      <c r="BL4" s="591"/>
      <c r="BM4" s="591"/>
      <c r="BN4" s="591"/>
      <c r="BO4" s="591"/>
      <c r="BP4" s="591"/>
      <c r="BQ4" s="591"/>
      <c r="BR4" s="591"/>
      <c r="BS4" s="591"/>
      <c r="BT4" s="591"/>
      <c r="BU4" s="591"/>
      <c r="BV4" s="591"/>
      <c r="BW4" s="591"/>
      <c r="BX4" s="591"/>
      <c r="BY4" s="591"/>
      <c r="BZ4" s="591"/>
      <c r="CA4" s="591"/>
      <c r="CB4" s="591"/>
      <c r="CC4" s="591"/>
      <c r="CD4" s="591"/>
      <c r="CE4" s="591"/>
      <c r="CF4" s="591"/>
      <c r="CG4" s="591"/>
      <c r="CH4" s="591"/>
      <c r="CI4" s="591"/>
      <c r="CJ4" s="591"/>
      <c r="CK4" s="591"/>
      <c r="CL4" s="591"/>
      <c r="CM4" s="591"/>
      <c r="CN4" s="591"/>
      <c r="CO4" s="591"/>
      <c r="CP4" s="591"/>
      <c r="CQ4" s="591"/>
      <c r="CR4" s="591"/>
      <c r="CS4" s="591"/>
      <c r="CT4" s="591"/>
      <c r="CU4" s="591"/>
      <c r="CV4" s="591"/>
      <c r="CW4" s="591"/>
      <c r="CX4" s="591"/>
    </row>
    <row r="5" spans="1:103" s="59" customFormat="1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P5" s="606" t="s">
        <v>13</v>
      </c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607" t="s">
        <v>281</v>
      </c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8" t="s">
        <v>507</v>
      </c>
      <c r="CF5" s="608"/>
      <c r="CG5" s="608"/>
      <c r="CH5" s="608"/>
      <c r="CI5" s="609" t="s">
        <v>117</v>
      </c>
      <c r="CJ5" s="609"/>
      <c r="CK5" s="609"/>
      <c r="CL5" s="609"/>
      <c r="CM5" s="609"/>
      <c r="CN5" s="609"/>
      <c r="CO5" s="36"/>
      <c r="CP5" s="36"/>
      <c r="CQ5" s="36"/>
      <c r="CR5" s="36"/>
      <c r="CS5" s="36"/>
      <c r="CT5" s="36"/>
      <c r="CU5" s="36"/>
      <c r="CV5" s="36"/>
      <c r="CW5" s="36"/>
      <c r="CX5" s="36"/>
    </row>
    <row r="6" spans="1:103" s="20" customFormat="1" ht="11.25" x14ac:dyDescent="0.2">
      <c r="P6" s="610" t="s">
        <v>11</v>
      </c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0"/>
      <c r="AX6" s="610"/>
      <c r="AY6" s="610"/>
      <c r="AZ6" s="610"/>
      <c r="BA6" s="610"/>
      <c r="BB6" s="610"/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0"/>
      <c r="BN6" s="610"/>
      <c r="BO6" s="610"/>
      <c r="BP6" s="610"/>
      <c r="BQ6" s="610"/>
      <c r="BR6" s="610"/>
      <c r="CU6" s="51"/>
      <c r="CV6" s="60"/>
      <c r="CW6" s="60"/>
    </row>
    <row r="7" spans="1:103" s="59" customFormat="1" ht="12" customHeight="1" x14ac:dyDescent="0.25">
      <c r="A7" s="591" t="s">
        <v>161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  <c r="BI7" s="591"/>
      <c r="BJ7" s="591"/>
      <c r="BK7" s="591"/>
      <c r="BL7" s="591"/>
      <c r="BM7" s="591"/>
      <c r="BN7" s="591"/>
      <c r="BO7" s="591"/>
      <c r="BP7" s="591"/>
      <c r="BQ7" s="591"/>
      <c r="BR7" s="591"/>
      <c r="BS7" s="591"/>
      <c r="BT7" s="591"/>
      <c r="BU7" s="591"/>
      <c r="BV7" s="591"/>
      <c r="BW7" s="591"/>
      <c r="BX7" s="591"/>
      <c r="BY7" s="591"/>
      <c r="BZ7" s="591"/>
      <c r="CA7" s="591"/>
      <c r="CB7" s="591"/>
      <c r="CC7" s="591"/>
      <c r="CD7" s="591"/>
      <c r="CE7" s="591"/>
      <c r="CF7" s="591"/>
      <c r="CG7" s="591"/>
      <c r="CH7" s="591"/>
      <c r="CI7" s="591"/>
      <c r="CJ7" s="591"/>
      <c r="CK7" s="591"/>
      <c r="CL7" s="591"/>
      <c r="CM7" s="591"/>
      <c r="CN7" s="591"/>
      <c r="CO7" s="591"/>
      <c r="CP7" s="591"/>
      <c r="CQ7" s="591"/>
      <c r="CR7" s="591"/>
      <c r="CS7" s="591"/>
      <c r="CT7" s="591"/>
      <c r="CU7" s="591"/>
      <c r="CV7" s="591"/>
      <c r="CW7" s="591"/>
      <c r="CX7" s="591"/>
    </row>
    <row r="8" spans="1:103" s="59" customFormat="1" ht="12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O8" s="33" t="s">
        <v>162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606" t="s">
        <v>159</v>
      </c>
      <c r="AP8" s="606"/>
      <c r="AQ8" s="606"/>
      <c r="AR8" s="606"/>
      <c r="AS8" s="606"/>
      <c r="AT8" s="606"/>
      <c r="AU8" s="606"/>
      <c r="AV8" s="606"/>
      <c r="AW8" s="606"/>
      <c r="AX8" s="606"/>
      <c r="AY8" s="606"/>
      <c r="AZ8" s="606"/>
      <c r="BA8" s="606"/>
      <c r="BB8" s="606"/>
      <c r="BC8" s="606"/>
      <c r="BD8" s="606"/>
      <c r="BE8" s="606"/>
      <c r="BF8" s="606"/>
      <c r="BG8" s="606"/>
      <c r="BH8" s="606"/>
      <c r="BI8" s="606"/>
      <c r="BJ8" s="606"/>
      <c r="BK8" s="606"/>
      <c r="BL8" s="606"/>
      <c r="BM8" s="606"/>
      <c r="BN8" s="606"/>
      <c r="BO8" s="606"/>
      <c r="BP8" s="606"/>
      <c r="BQ8" s="606"/>
      <c r="BR8" s="606"/>
      <c r="BS8" s="606"/>
      <c r="BT8" s="606"/>
      <c r="BU8" s="606"/>
      <c r="BV8" s="606"/>
      <c r="BW8" s="606"/>
      <c r="BX8" s="606"/>
      <c r="BY8" s="606"/>
      <c r="BZ8" s="606"/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36"/>
      <c r="CP8" s="36"/>
      <c r="CQ8" s="36"/>
      <c r="CR8" s="36"/>
      <c r="CS8" s="36"/>
      <c r="CT8" s="36"/>
      <c r="CU8" s="36"/>
      <c r="CV8" s="36"/>
      <c r="CW8" s="36"/>
      <c r="CX8" s="36"/>
    </row>
    <row r="9" spans="1:103" s="20" customFormat="1" ht="11.25" x14ac:dyDescent="0.2">
      <c r="AO9" s="610" t="s">
        <v>122</v>
      </c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  <c r="BO9" s="610"/>
      <c r="BP9" s="610"/>
      <c r="BQ9" s="610"/>
      <c r="BR9" s="610"/>
      <c r="BS9" s="610"/>
      <c r="BT9" s="610"/>
      <c r="BU9" s="610"/>
      <c r="BV9" s="610"/>
      <c r="BW9" s="610"/>
      <c r="BX9" s="610"/>
      <c r="BY9" s="610"/>
      <c r="BZ9" s="610"/>
      <c r="CA9" s="610"/>
      <c r="CB9" s="610"/>
      <c r="CC9" s="610"/>
      <c r="CD9" s="610"/>
      <c r="CE9" s="610"/>
      <c r="CF9" s="610"/>
      <c r="CG9" s="610"/>
      <c r="CH9" s="610"/>
      <c r="CI9" s="610"/>
      <c r="CJ9" s="610"/>
      <c r="CK9" s="610"/>
      <c r="CL9" s="610"/>
      <c r="CM9" s="610"/>
      <c r="CN9" s="610"/>
    </row>
    <row r="10" spans="1:103" s="5" customFormat="1" ht="13.5" customHeight="1" x14ac:dyDescent="0.25">
      <c r="CH10" s="605" t="s">
        <v>152</v>
      </c>
      <c r="CI10" s="605"/>
      <c r="CJ10" s="605"/>
      <c r="CK10" s="605"/>
      <c r="CL10" s="605"/>
      <c r="CM10" s="605"/>
      <c r="CN10" s="605"/>
      <c r="CO10" s="605"/>
      <c r="CP10" s="605"/>
      <c r="CQ10" s="605"/>
      <c r="CR10" s="605"/>
      <c r="CS10" s="605"/>
      <c r="CT10" s="605"/>
      <c r="CU10" s="605"/>
      <c r="CV10" s="605"/>
      <c r="CW10" s="605"/>
      <c r="CX10" s="605"/>
    </row>
    <row r="11" spans="1:103" s="20" customFormat="1" ht="22.5" customHeight="1" x14ac:dyDescent="0.2">
      <c r="A11" s="611" t="s">
        <v>1</v>
      </c>
      <c r="B11" s="611"/>
      <c r="C11" s="611"/>
      <c r="D11" s="611"/>
      <c r="E11" s="611"/>
      <c r="F11" s="611"/>
      <c r="G11" s="611"/>
      <c r="H11" s="611"/>
      <c r="I11" s="611" t="s">
        <v>163</v>
      </c>
      <c r="J11" s="611"/>
      <c r="K11" s="611"/>
      <c r="L11" s="611"/>
      <c r="M11" s="611"/>
      <c r="N11" s="611"/>
      <c r="O11" s="611"/>
      <c r="P11" s="611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611"/>
      <c r="AE11" s="611"/>
      <c r="AF11" s="611"/>
      <c r="AG11" s="611"/>
      <c r="AH11" s="611"/>
      <c r="AI11" s="611"/>
      <c r="AJ11" s="611"/>
      <c r="AK11" s="611"/>
      <c r="AL11" s="611"/>
      <c r="AM11" s="611"/>
      <c r="AN11" s="611"/>
      <c r="AO11" s="611"/>
      <c r="AP11" s="611"/>
      <c r="AQ11" s="611"/>
      <c r="AR11" s="611"/>
      <c r="AS11" s="611"/>
      <c r="AT11" s="611"/>
      <c r="AU11" s="611"/>
      <c r="AV11" s="611"/>
      <c r="AW11" s="611"/>
      <c r="AX11" s="611"/>
      <c r="AY11" s="611"/>
      <c r="AZ11" s="611"/>
      <c r="BA11" s="611"/>
      <c r="BB11" s="611"/>
      <c r="BC11" s="611"/>
      <c r="BD11" s="611"/>
      <c r="BE11" s="611"/>
      <c r="BF11" s="611"/>
      <c r="BG11" s="611"/>
      <c r="BH11" s="611"/>
      <c r="BI11" s="611"/>
      <c r="BJ11" s="611"/>
      <c r="BK11" s="611"/>
      <c r="BL11" s="611"/>
      <c r="BM11" s="611"/>
      <c r="BN11" s="611"/>
      <c r="BO11" s="611"/>
      <c r="BP11" s="611"/>
      <c r="BQ11" s="611"/>
      <c r="BR11" s="611"/>
      <c r="BS11" s="611"/>
      <c r="BT11" s="611"/>
      <c r="BU11" s="611"/>
      <c r="BV11" s="611"/>
      <c r="BW11" s="611"/>
      <c r="BX11" s="611" t="s">
        <v>164</v>
      </c>
      <c r="BY11" s="611"/>
      <c r="BZ11" s="611"/>
      <c r="CA11" s="611"/>
      <c r="CB11" s="611"/>
      <c r="CC11" s="611"/>
      <c r="CD11" s="611"/>
      <c r="CE11" s="611"/>
      <c r="CF11" s="611"/>
      <c r="CG11" s="611"/>
      <c r="CH11" s="611" t="s">
        <v>165</v>
      </c>
      <c r="CI11" s="611"/>
      <c r="CJ11" s="611"/>
      <c r="CK11" s="611"/>
      <c r="CL11" s="611"/>
      <c r="CM11" s="611"/>
      <c r="CN11" s="611"/>
      <c r="CO11" s="611"/>
      <c r="CP11" s="611"/>
      <c r="CQ11" s="611"/>
      <c r="CR11" s="611"/>
      <c r="CS11" s="611"/>
      <c r="CT11" s="611"/>
      <c r="CU11" s="611"/>
      <c r="CV11" s="611"/>
      <c r="CW11" s="611"/>
      <c r="CX11" s="611"/>
    </row>
    <row r="12" spans="1:103" s="65" customFormat="1" ht="11.25" customHeight="1" x14ac:dyDescent="0.15">
      <c r="A12" s="612">
        <v>1</v>
      </c>
      <c r="B12" s="613"/>
      <c r="C12" s="613"/>
      <c r="D12" s="613"/>
      <c r="E12" s="613"/>
      <c r="F12" s="613"/>
      <c r="G12" s="613"/>
      <c r="H12" s="614"/>
      <c r="I12" s="63"/>
      <c r="J12" s="615" t="s">
        <v>166</v>
      </c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  <c r="AC12" s="615"/>
      <c r="AD12" s="615"/>
      <c r="AE12" s="615"/>
      <c r="AF12" s="615"/>
      <c r="AG12" s="615"/>
      <c r="AH12" s="615"/>
      <c r="AI12" s="615"/>
      <c r="AJ12" s="615"/>
      <c r="AK12" s="615"/>
      <c r="AL12" s="615"/>
      <c r="AM12" s="615"/>
      <c r="AN12" s="615"/>
      <c r="AO12" s="615"/>
      <c r="AP12" s="615"/>
      <c r="AQ12" s="615"/>
      <c r="AR12" s="615"/>
      <c r="AS12" s="615"/>
      <c r="AT12" s="615"/>
      <c r="AU12" s="615"/>
      <c r="AV12" s="615"/>
      <c r="AW12" s="615"/>
      <c r="AX12" s="615"/>
      <c r="AY12" s="615"/>
      <c r="AZ12" s="615"/>
      <c r="BA12" s="615"/>
      <c r="BB12" s="615"/>
      <c r="BC12" s="615"/>
      <c r="BD12" s="615"/>
      <c r="BE12" s="615"/>
      <c r="BF12" s="615"/>
      <c r="BG12" s="615"/>
      <c r="BH12" s="615"/>
      <c r="BI12" s="615"/>
      <c r="BJ12" s="615"/>
      <c r="BK12" s="615"/>
      <c r="BL12" s="615"/>
      <c r="BM12" s="615"/>
      <c r="BN12" s="615"/>
      <c r="BO12" s="615"/>
      <c r="BP12" s="615"/>
      <c r="BQ12" s="615"/>
      <c r="BR12" s="615"/>
      <c r="BS12" s="615"/>
      <c r="BT12" s="615"/>
      <c r="BU12" s="615"/>
      <c r="BV12" s="615"/>
      <c r="BW12" s="616"/>
      <c r="BX12" s="612" t="s">
        <v>167</v>
      </c>
      <c r="BY12" s="613"/>
      <c r="BZ12" s="613"/>
      <c r="CA12" s="613"/>
      <c r="CB12" s="613"/>
      <c r="CC12" s="613"/>
      <c r="CD12" s="613"/>
      <c r="CE12" s="613"/>
      <c r="CF12" s="613"/>
      <c r="CG12" s="614"/>
      <c r="CH12" s="617">
        <f>CH13+CH14+CH15+CH20+CH21</f>
        <v>3285.45</v>
      </c>
      <c r="CI12" s="618"/>
      <c r="CJ12" s="618"/>
      <c r="CK12" s="618"/>
      <c r="CL12" s="618"/>
      <c r="CM12" s="618"/>
      <c r="CN12" s="618"/>
      <c r="CO12" s="618"/>
      <c r="CP12" s="618"/>
      <c r="CQ12" s="618"/>
      <c r="CR12" s="618"/>
      <c r="CS12" s="618"/>
      <c r="CT12" s="618"/>
      <c r="CU12" s="618"/>
      <c r="CV12" s="618"/>
      <c r="CW12" s="618"/>
      <c r="CX12" s="618"/>
      <c r="CY12" s="64"/>
    </row>
    <row r="13" spans="1:103" s="20" customFormat="1" ht="11.25" x14ac:dyDescent="0.2">
      <c r="A13" s="612" t="s">
        <v>168</v>
      </c>
      <c r="B13" s="613"/>
      <c r="C13" s="613"/>
      <c r="D13" s="613"/>
      <c r="E13" s="613"/>
      <c r="F13" s="613"/>
      <c r="G13" s="613"/>
      <c r="H13" s="614"/>
      <c r="I13" s="63"/>
      <c r="J13" s="619" t="s">
        <v>169</v>
      </c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  <c r="AC13" s="619"/>
      <c r="AD13" s="619"/>
      <c r="AE13" s="619"/>
      <c r="AF13" s="619"/>
      <c r="AG13" s="619"/>
      <c r="AH13" s="619"/>
      <c r="AI13" s="619"/>
      <c r="AJ13" s="619"/>
      <c r="AK13" s="619"/>
      <c r="AL13" s="619"/>
      <c r="AM13" s="619"/>
      <c r="AN13" s="619"/>
      <c r="AO13" s="619"/>
      <c r="AP13" s="619"/>
      <c r="AQ13" s="619"/>
      <c r="AR13" s="619"/>
      <c r="AS13" s="619"/>
      <c r="AT13" s="619"/>
      <c r="AU13" s="619"/>
      <c r="AV13" s="619"/>
      <c r="AW13" s="619"/>
      <c r="AX13" s="619"/>
      <c r="AY13" s="619"/>
      <c r="AZ13" s="619"/>
      <c r="BA13" s="619"/>
      <c r="BB13" s="619"/>
      <c r="BC13" s="619"/>
      <c r="BD13" s="619"/>
      <c r="BE13" s="619"/>
      <c r="BF13" s="619"/>
      <c r="BG13" s="619"/>
      <c r="BH13" s="619"/>
      <c r="BI13" s="619"/>
      <c r="BJ13" s="619"/>
      <c r="BK13" s="619"/>
      <c r="BL13" s="619"/>
      <c r="BM13" s="619"/>
      <c r="BN13" s="619"/>
      <c r="BO13" s="619"/>
      <c r="BP13" s="619"/>
      <c r="BQ13" s="619"/>
      <c r="BR13" s="619"/>
      <c r="BS13" s="619"/>
      <c r="BT13" s="619"/>
      <c r="BU13" s="619"/>
      <c r="BV13" s="619"/>
      <c r="BW13" s="620"/>
      <c r="BX13" s="612" t="s">
        <v>167</v>
      </c>
      <c r="BY13" s="613"/>
      <c r="BZ13" s="613"/>
      <c r="CA13" s="613"/>
      <c r="CB13" s="613"/>
      <c r="CC13" s="613"/>
      <c r="CD13" s="613"/>
      <c r="CE13" s="613"/>
      <c r="CF13" s="613"/>
      <c r="CG13" s="614"/>
      <c r="CH13" s="621">
        <v>1913.36</v>
      </c>
      <c r="CI13" s="622"/>
      <c r="CJ13" s="622"/>
      <c r="CK13" s="622"/>
      <c r="CL13" s="622"/>
      <c r="CM13" s="622"/>
      <c r="CN13" s="622"/>
      <c r="CO13" s="622"/>
      <c r="CP13" s="622"/>
      <c r="CQ13" s="622"/>
      <c r="CR13" s="622"/>
      <c r="CS13" s="622"/>
      <c r="CT13" s="622"/>
      <c r="CU13" s="622"/>
      <c r="CV13" s="622"/>
      <c r="CW13" s="622"/>
      <c r="CX13" s="622"/>
    </row>
    <row r="14" spans="1:103" s="20" customFormat="1" ht="11.25" x14ac:dyDescent="0.2">
      <c r="A14" s="612" t="s">
        <v>170</v>
      </c>
      <c r="B14" s="613"/>
      <c r="C14" s="613"/>
      <c r="D14" s="613"/>
      <c r="E14" s="613"/>
      <c r="F14" s="613"/>
      <c r="G14" s="613"/>
      <c r="H14" s="614"/>
      <c r="I14" s="63"/>
      <c r="J14" s="619" t="s">
        <v>171</v>
      </c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  <c r="AC14" s="619"/>
      <c r="AD14" s="619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19"/>
      <c r="AP14" s="619"/>
      <c r="AQ14" s="619"/>
      <c r="AR14" s="619"/>
      <c r="AS14" s="619"/>
      <c r="AT14" s="619"/>
      <c r="AU14" s="619"/>
      <c r="AV14" s="619"/>
      <c r="AW14" s="619"/>
      <c r="AX14" s="619"/>
      <c r="AY14" s="619"/>
      <c r="AZ14" s="619"/>
      <c r="BA14" s="619"/>
      <c r="BB14" s="619"/>
      <c r="BC14" s="619"/>
      <c r="BD14" s="619"/>
      <c r="BE14" s="619"/>
      <c r="BF14" s="619"/>
      <c r="BG14" s="619"/>
      <c r="BH14" s="619"/>
      <c r="BI14" s="619"/>
      <c r="BJ14" s="619"/>
      <c r="BK14" s="619"/>
      <c r="BL14" s="619"/>
      <c r="BM14" s="619"/>
      <c r="BN14" s="619"/>
      <c r="BO14" s="619"/>
      <c r="BP14" s="619"/>
      <c r="BQ14" s="619"/>
      <c r="BR14" s="619"/>
      <c r="BS14" s="619"/>
      <c r="BT14" s="619"/>
      <c r="BU14" s="619"/>
      <c r="BV14" s="619"/>
      <c r="BW14" s="620"/>
      <c r="BX14" s="612" t="s">
        <v>167</v>
      </c>
      <c r="BY14" s="613"/>
      <c r="BZ14" s="613"/>
      <c r="CA14" s="613"/>
      <c r="CB14" s="613"/>
      <c r="CC14" s="613"/>
      <c r="CD14" s="613"/>
      <c r="CE14" s="613"/>
      <c r="CF14" s="613"/>
      <c r="CG14" s="614"/>
      <c r="CH14" s="621">
        <v>577.83000000000004</v>
      </c>
      <c r="CI14" s="622"/>
      <c r="CJ14" s="622"/>
      <c r="CK14" s="622"/>
      <c r="CL14" s="622"/>
      <c r="CM14" s="622"/>
      <c r="CN14" s="622"/>
      <c r="CO14" s="622"/>
      <c r="CP14" s="622"/>
      <c r="CQ14" s="622"/>
      <c r="CR14" s="622"/>
      <c r="CS14" s="622"/>
      <c r="CT14" s="622"/>
      <c r="CU14" s="622"/>
      <c r="CV14" s="622"/>
      <c r="CW14" s="622"/>
      <c r="CX14" s="622"/>
    </row>
    <row r="15" spans="1:103" s="20" customFormat="1" ht="11.25" x14ac:dyDescent="0.2">
      <c r="A15" s="612" t="s">
        <v>172</v>
      </c>
      <c r="B15" s="613"/>
      <c r="C15" s="613"/>
      <c r="D15" s="613"/>
      <c r="E15" s="613"/>
      <c r="F15" s="613"/>
      <c r="G15" s="613"/>
      <c r="H15" s="614"/>
      <c r="I15" s="63"/>
      <c r="J15" s="619" t="s">
        <v>173</v>
      </c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  <c r="AC15" s="619"/>
      <c r="AD15" s="619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619"/>
      <c r="AS15" s="619"/>
      <c r="AT15" s="619"/>
      <c r="AU15" s="619"/>
      <c r="AV15" s="619"/>
      <c r="AW15" s="619"/>
      <c r="AX15" s="619"/>
      <c r="AY15" s="619"/>
      <c r="AZ15" s="619"/>
      <c r="BA15" s="619"/>
      <c r="BB15" s="619"/>
      <c r="BC15" s="619"/>
      <c r="BD15" s="619"/>
      <c r="BE15" s="619"/>
      <c r="BF15" s="619"/>
      <c r="BG15" s="619"/>
      <c r="BH15" s="619"/>
      <c r="BI15" s="619"/>
      <c r="BJ15" s="619"/>
      <c r="BK15" s="619"/>
      <c r="BL15" s="619"/>
      <c r="BM15" s="619"/>
      <c r="BN15" s="619"/>
      <c r="BO15" s="619"/>
      <c r="BP15" s="619"/>
      <c r="BQ15" s="619"/>
      <c r="BR15" s="619"/>
      <c r="BS15" s="619"/>
      <c r="BT15" s="619"/>
      <c r="BU15" s="619"/>
      <c r="BV15" s="619"/>
      <c r="BW15" s="620"/>
      <c r="BX15" s="612" t="s">
        <v>167</v>
      </c>
      <c r="BY15" s="613"/>
      <c r="BZ15" s="613"/>
      <c r="CA15" s="613"/>
      <c r="CB15" s="613"/>
      <c r="CC15" s="613"/>
      <c r="CD15" s="613"/>
      <c r="CE15" s="613"/>
      <c r="CF15" s="613"/>
      <c r="CG15" s="614"/>
      <c r="CH15" s="621">
        <f>SUM(CH16:CX19)</f>
        <v>295.29000000000002</v>
      </c>
      <c r="CI15" s="622"/>
      <c r="CJ15" s="622"/>
      <c r="CK15" s="622"/>
      <c r="CL15" s="622"/>
      <c r="CM15" s="622"/>
      <c r="CN15" s="622"/>
      <c r="CO15" s="622"/>
      <c r="CP15" s="622"/>
      <c r="CQ15" s="622"/>
      <c r="CR15" s="622"/>
      <c r="CS15" s="622"/>
      <c r="CT15" s="622"/>
      <c r="CU15" s="622"/>
      <c r="CV15" s="622"/>
      <c r="CW15" s="622"/>
      <c r="CX15" s="622"/>
    </row>
    <row r="16" spans="1:103" s="20" customFormat="1" ht="11.25" x14ac:dyDescent="0.2">
      <c r="A16" s="612" t="s">
        <v>174</v>
      </c>
      <c r="B16" s="613"/>
      <c r="C16" s="613"/>
      <c r="D16" s="613"/>
      <c r="E16" s="613"/>
      <c r="F16" s="613"/>
      <c r="G16" s="613"/>
      <c r="H16" s="614"/>
      <c r="I16" s="63"/>
      <c r="J16" s="615" t="s">
        <v>175</v>
      </c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  <c r="AC16" s="615"/>
      <c r="AD16" s="615"/>
      <c r="AE16" s="615"/>
      <c r="AF16" s="615"/>
      <c r="AG16" s="615"/>
      <c r="AH16" s="615"/>
      <c r="AI16" s="615"/>
      <c r="AJ16" s="615"/>
      <c r="AK16" s="615"/>
      <c r="AL16" s="615"/>
      <c r="AM16" s="615"/>
      <c r="AN16" s="615"/>
      <c r="AO16" s="615"/>
      <c r="AP16" s="615"/>
      <c r="AQ16" s="615"/>
      <c r="AR16" s="615"/>
      <c r="AS16" s="615"/>
      <c r="AT16" s="615"/>
      <c r="AU16" s="615"/>
      <c r="AV16" s="615"/>
      <c r="AW16" s="615"/>
      <c r="AX16" s="615"/>
      <c r="AY16" s="615"/>
      <c r="AZ16" s="615"/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5"/>
      <c r="BL16" s="615"/>
      <c r="BM16" s="615"/>
      <c r="BN16" s="615"/>
      <c r="BO16" s="615"/>
      <c r="BP16" s="615"/>
      <c r="BQ16" s="615"/>
      <c r="BR16" s="615"/>
      <c r="BS16" s="615"/>
      <c r="BT16" s="615"/>
      <c r="BU16" s="615"/>
      <c r="BV16" s="615"/>
      <c r="BW16" s="616"/>
      <c r="BX16" s="612" t="s">
        <v>167</v>
      </c>
      <c r="BY16" s="613"/>
      <c r="BZ16" s="613"/>
      <c r="CA16" s="613"/>
      <c r="CB16" s="613"/>
      <c r="CC16" s="613"/>
      <c r="CD16" s="613"/>
      <c r="CE16" s="613"/>
      <c r="CF16" s="613"/>
      <c r="CG16" s="614"/>
      <c r="CH16" s="623">
        <v>295.29000000000002</v>
      </c>
      <c r="CI16" s="624"/>
      <c r="CJ16" s="624"/>
      <c r="CK16" s="624"/>
      <c r="CL16" s="624"/>
      <c r="CM16" s="624"/>
      <c r="CN16" s="624"/>
      <c r="CO16" s="624"/>
      <c r="CP16" s="624"/>
      <c r="CQ16" s="624"/>
      <c r="CR16" s="624"/>
      <c r="CS16" s="624"/>
      <c r="CT16" s="624"/>
      <c r="CU16" s="624"/>
      <c r="CV16" s="624"/>
      <c r="CW16" s="624"/>
      <c r="CX16" s="624"/>
    </row>
    <row r="17" spans="1:103" s="20" customFormat="1" ht="11.25" x14ac:dyDescent="0.2">
      <c r="A17" s="612" t="s">
        <v>176</v>
      </c>
      <c r="B17" s="613"/>
      <c r="C17" s="613"/>
      <c r="D17" s="613"/>
      <c r="E17" s="613"/>
      <c r="F17" s="613"/>
      <c r="G17" s="613"/>
      <c r="H17" s="614"/>
      <c r="I17" s="63"/>
      <c r="J17" s="615" t="s">
        <v>177</v>
      </c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5"/>
      <c r="AM17" s="615"/>
      <c r="AN17" s="615"/>
      <c r="AO17" s="615"/>
      <c r="AP17" s="615"/>
      <c r="AQ17" s="615"/>
      <c r="AR17" s="615"/>
      <c r="AS17" s="615"/>
      <c r="AT17" s="615"/>
      <c r="AU17" s="615"/>
      <c r="AV17" s="615"/>
      <c r="AW17" s="615"/>
      <c r="AX17" s="615"/>
      <c r="AY17" s="615"/>
      <c r="AZ17" s="615"/>
      <c r="BA17" s="615"/>
      <c r="BB17" s="615"/>
      <c r="BC17" s="615"/>
      <c r="BD17" s="615"/>
      <c r="BE17" s="615"/>
      <c r="BF17" s="615"/>
      <c r="BG17" s="615"/>
      <c r="BH17" s="615"/>
      <c r="BI17" s="615"/>
      <c r="BJ17" s="615"/>
      <c r="BK17" s="615"/>
      <c r="BL17" s="615"/>
      <c r="BM17" s="615"/>
      <c r="BN17" s="615"/>
      <c r="BO17" s="615"/>
      <c r="BP17" s="615"/>
      <c r="BQ17" s="615"/>
      <c r="BR17" s="615"/>
      <c r="BS17" s="615"/>
      <c r="BT17" s="615"/>
      <c r="BU17" s="615"/>
      <c r="BV17" s="615"/>
      <c r="BW17" s="616"/>
      <c r="BX17" s="612" t="s">
        <v>167</v>
      </c>
      <c r="BY17" s="613"/>
      <c r="BZ17" s="613"/>
      <c r="CA17" s="613"/>
      <c r="CB17" s="613"/>
      <c r="CC17" s="613"/>
      <c r="CD17" s="613"/>
      <c r="CE17" s="613"/>
      <c r="CF17" s="613"/>
      <c r="CG17" s="614"/>
      <c r="CH17" s="623"/>
      <c r="CI17" s="624"/>
      <c r="CJ17" s="624"/>
      <c r="CK17" s="624"/>
      <c r="CL17" s="624"/>
      <c r="CM17" s="624"/>
      <c r="CN17" s="624"/>
      <c r="CO17" s="624"/>
      <c r="CP17" s="624"/>
      <c r="CQ17" s="624"/>
      <c r="CR17" s="624"/>
      <c r="CS17" s="624"/>
      <c r="CT17" s="624"/>
      <c r="CU17" s="624"/>
      <c r="CV17" s="624"/>
      <c r="CW17" s="624"/>
      <c r="CX17" s="624"/>
    </row>
    <row r="18" spans="1:103" s="20" customFormat="1" ht="11.25" x14ac:dyDescent="0.2">
      <c r="A18" s="612" t="s">
        <v>178</v>
      </c>
      <c r="B18" s="613"/>
      <c r="C18" s="613"/>
      <c r="D18" s="613"/>
      <c r="E18" s="613"/>
      <c r="F18" s="613"/>
      <c r="G18" s="613"/>
      <c r="H18" s="614"/>
      <c r="I18" s="63"/>
      <c r="J18" s="615" t="s">
        <v>179</v>
      </c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  <c r="AC18" s="615"/>
      <c r="AD18" s="615"/>
      <c r="AE18" s="615"/>
      <c r="AF18" s="615"/>
      <c r="AG18" s="615"/>
      <c r="AH18" s="615"/>
      <c r="AI18" s="615"/>
      <c r="AJ18" s="615"/>
      <c r="AK18" s="615"/>
      <c r="AL18" s="615"/>
      <c r="AM18" s="615"/>
      <c r="AN18" s="615"/>
      <c r="AO18" s="615"/>
      <c r="AP18" s="615"/>
      <c r="AQ18" s="615"/>
      <c r="AR18" s="615"/>
      <c r="AS18" s="615"/>
      <c r="AT18" s="615"/>
      <c r="AU18" s="615"/>
      <c r="AV18" s="615"/>
      <c r="AW18" s="615"/>
      <c r="AX18" s="615"/>
      <c r="AY18" s="615"/>
      <c r="AZ18" s="615"/>
      <c r="BA18" s="615"/>
      <c r="BB18" s="615"/>
      <c r="BC18" s="615"/>
      <c r="BD18" s="615"/>
      <c r="BE18" s="615"/>
      <c r="BF18" s="615"/>
      <c r="BG18" s="615"/>
      <c r="BH18" s="615"/>
      <c r="BI18" s="615"/>
      <c r="BJ18" s="615"/>
      <c r="BK18" s="615"/>
      <c r="BL18" s="615"/>
      <c r="BM18" s="615"/>
      <c r="BN18" s="615"/>
      <c r="BO18" s="615"/>
      <c r="BP18" s="615"/>
      <c r="BQ18" s="615"/>
      <c r="BR18" s="615"/>
      <c r="BS18" s="615"/>
      <c r="BT18" s="615"/>
      <c r="BU18" s="615"/>
      <c r="BV18" s="615"/>
      <c r="BW18" s="616"/>
      <c r="BX18" s="612" t="s">
        <v>167</v>
      </c>
      <c r="BY18" s="613"/>
      <c r="BZ18" s="613"/>
      <c r="CA18" s="613"/>
      <c r="CB18" s="613"/>
      <c r="CC18" s="613"/>
      <c r="CD18" s="613"/>
      <c r="CE18" s="613"/>
      <c r="CF18" s="613"/>
      <c r="CG18" s="614"/>
      <c r="CH18" s="623"/>
      <c r="CI18" s="624"/>
      <c r="CJ18" s="624"/>
      <c r="CK18" s="624"/>
      <c r="CL18" s="624"/>
      <c r="CM18" s="624"/>
      <c r="CN18" s="624"/>
      <c r="CO18" s="624"/>
      <c r="CP18" s="624"/>
      <c r="CQ18" s="624"/>
      <c r="CR18" s="624"/>
      <c r="CS18" s="624"/>
      <c r="CT18" s="624"/>
      <c r="CU18" s="624"/>
      <c r="CV18" s="624"/>
      <c r="CW18" s="624"/>
      <c r="CX18" s="624"/>
    </row>
    <row r="19" spans="1:103" s="20" customFormat="1" ht="11.25" x14ac:dyDescent="0.2">
      <c r="A19" s="612" t="s">
        <v>180</v>
      </c>
      <c r="B19" s="613"/>
      <c r="C19" s="613"/>
      <c r="D19" s="613"/>
      <c r="E19" s="613"/>
      <c r="F19" s="613"/>
      <c r="G19" s="613"/>
      <c r="H19" s="614"/>
      <c r="I19" s="63"/>
      <c r="J19" s="615" t="s">
        <v>181</v>
      </c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5"/>
      <c r="AK19" s="615"/>
      <c r="AL19" s="615"/>
      <c r="AM19" s="615"/>
      <c r="AN19" s="615"/>
      <c r="AO19" s="615"/>
      <c r="AP19" s="615"/>
      <c r="AQ19" s="615"/>
      <c r="AR19" s="615"/>
      <c r="AS19" s="615"/>
      <c r="AT19" s="615"/>
      <c r="AU19" s="615"/>
      <c r="AV19" s="615"/>
      <c r="AW19" s="615"/>
      <c r="AX19" s="615"/>
      <c r="AY19" s="615"/>
      <c r="AZ19" s="615"/>
      <c r="BA19" s="615"/>
      <c r="BB19" s="615"/>
      <c r="BC19" s="615"/>
      <c r="BD19" s="615"/>
      <c r="BE19" s="615"/>
      <c r="BF19" s="615"/>
      <c r="BG19" s="615"/>
      <c r="BH19" s="615"/>
      <c r="BI19" s="615"/>
      <c r="BJ19" s="615"/>
      <c r="BK19" s="615"/>
      <c r="BL19" s="615"/>
      <c r="BM19" s="615"/>
      <c r="BN19" s="615"/>
      <c r="BO19" s="615"/>
      <c r="BP19" s="615"/>
      <c r="BQ19" s="615"/>
      <c r="BR19" s="615"/>
      <c r="BS19" s="615"/>
      <c r="BT19" s="615"/>
      <c r="BU19" s="615"/>
      <c r="BV19" s="615"/>
      <c r="BW19" s="616"/>
      <c r="BX19" s="612" t="s">
        <v>167</v>
      </c>
      <c r="BY19" s="613"/>
      <c r="BZ19" s="613"/>
      <c r="CA19" s="613"/>
      <c r="CB19" s="613"/>
      <c r="CC19" s="613"/>
      <c r="CD19" s="613"/>
      <c r="CE19" s="613"/>
      <c r="CF19" s="613"/>
      <c r="CG19" s="614"/>
      <c r="CH19" s="623"/>
      <c r="CI19" s="624"/>
      <c r="CJ19" s="624"/>
      <c r="CK19" s="624"/>
      <c r="CL19" s="624"/>
      <c r="CM19" s="624"/>
      <c r="CN19" s="624"/>
      <c r="CO19" s="624"/>
      <c r="CP19" s="624"/>
      <c r="CQ19" s="624"/>
      <c r="CR19" s="624"/>
      <c r="CS19" s="624"/>
      <c r="CT19" s="624"/>
      <c r="CU19" s="624"/>
      <c r="CV19" s="624"/>
      <c r="CW19" s="624"/>
      <c r="CX19" s="624"/>
    </row>
    <row r="20" spans="1:103" s="20" customFormat="1" ht="11.25" x14ac:dyDescent="0.2">
      <c r="A20" s="625" t="s">
        <v>182</v>
      </c>
      <c r="B20" s="626"/>
      <c r="C20" s="626"/>
      <c r="D20" s="626"/>
      <c r="E20" s="626"/>
      <c r="F20" s="626"/>
      <c r="G20" s="626"/>
      <c r="H20" s="627"/>
      <c r="I20" s="66"/>
      <c r="J20" s="619" t="s">
        <v>183</v>
      </c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  <c r="AC20" s="619"/>
      <c r="AD20" s="619"/>
      <c r="AE20" s="619"/>
      <c r="AF20" s="619"/>
      <c r="AG20" s="619"/>
      <c r="AH20" s="619"/>
      <c r="AI20" s="619"/>
      <c r="AJ20" s="619"/>
      <c r="AK20" s="619"/>
      <c r="AL20" s="619"/>
      <c r="AM20" s="619"/>
      <c r="AN20" s="619"/>
      <c r="AO20" s="619"/>
      <c r="AP20" s="619"/>
      <c r="AQ20" s="619"/>
      <c r="AR20" s="619"/>
      <c r="AS20" s="619"/>
      <c r="AT20" s="619"/>
      <c r="AU20" s="619"/>
      <c r="AV20" s="619"/>
      <c r="AW20" s="619"/>
      <c r="AX20" s="619"/>
      <c r="AY20" s="619"/>
      <c r="AZ20" s="619"/>
      <c r="BA20" s="619"/>
      <c r="BB20" s="619"/>
      <c r="BC20" s="619"/>
      <c r="BD20" s="619"/>
      <c r="BE20" s="619"/>
      <c r="BF20" s="619"/>
      <c r="BG20" s="619"/>
      <c r="BH20" s="619"/>
      <c r="BI20" s="619"/>
      <c r="BJ20" s="619"/>
      <c r="BK20" s="619"/>
      <c r="BL20" s="619"/>
      <c r="BM20" s="619"/>
      <c r="BN20" s="619"/>
      <c r="BO20" s="619"/>
      <c r="BP20" s="619"/>
      <c r="BQ20" s="619"/>
      <c r="BR20" s="619"/>
      <c r="BS20" s="619"/>
      <c r="BT20" s="619"/>
      <c r="BU20" s="619"/>
      <c r="BV20" s="619"/>
      <c r="BW20" s="620"/>
      <c r="BX20" s="612" t="s">
        <v>167</v>
      </c>
      <c r="BY20" s="613"/>
      <c r="BZ20" s="613"/>
      <c r="CA20" s="613"/>
      <c r="CB20" s="613"/>
      <c r="CC20" s="613"/>
      <c r="CD20" s="613"/>
      <c r="CE20" s="613"/>
      <c r="CF20" s="613"/>
      <c r="CG20" s="614"/>
      <c r="CH20" s="621">
        <v>118.68</v>
      </c>
      <c r="CI20" s="622"/>
      <c r="CJ20" s="622"/>
      <c r="CK20" s="622"/>
      <c r="CL20" s="622"/>
      <c r="CM20" s="622"/>
      <c r="CN20" s="622"/>
      <c r="CO20" s="622"/>
      <c r="CP20" s="622"/>
      <c r="CQ20" s="622"/>
      <c r="CR20" s="622"/>
      <c r="CS20" s="622"/>
      <c r="CT20" s="622"/>
      <c r="CU20" s="622"/>
      <c r="CV20" s="622"/>
      <c r="CW20" s="622"/>
      <c r="CX20" s="622"/>
    </row>
    <row r="21" spans="1:103" s="20" customFormat="1" ht="11.25" x14ac:dyDescent="0.2">
      <c r="A21" s="625" t="s">
        <v>184</v>
      </c>
      <c r="B21" s="626"/>
      <c r="C21" s="626"/>
      <c r="D21" s="626"/>
      <c r="E21" s="626"/>
      <c r="F21" s="626"/>
      <c r="G21" s="626"/>
      <c r="H21" s="627"/>
      <c r="I21" s="66"/>
      <c r="J21" s="619" t="s">
        <v>185</v>
      </c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619"/>
      <c r="AI21" s="619"/>
      <c r="AJ21" s="619"/>
      <c r="AK21" s="619"/>
      <c r="AL21" s="619"/>
      <c r="AM21" s="619"/>
      <c r="AN21" s="619"/>
      <c r="AO21" s="619"/>
      <c r="AP21" s="619"/>
      <c r="AQ21" s="619"/>
      <c r="AR21" s="619"/>
      <c r="AS21" s="619"/>
      <c r="AT21" s="619"/>
      <c r="AU21" s="619"/>
      <c r="AV21" s="619"/>
      <c r="AW21" s="619"/>
      <c r="AX21" s="619"/>
      <c r="AY21" s="619"/>
      <c r="AZ21" s="619"/>
      <c r="BA21" s="619"/>
      <c r="BB21" s="619"/>
      <c r="BC21" s="619"/>
      <c r="BD21" s="619"/>
      <c r="BE21" s="619"/>
      <c r="BF21" s="619"/>
      <c r="BG21" s="619"/>
      <c r="BH21" s="619"/>
      <c r="BI21" s="619"/>
      <c r="BJ21" s="619"/>
      <c r="BK21" s="619"/>
      <c r="BL21" s="619"/>
      <c r="BM21" s="619"/>
      <c r="BN21" s="619"/>
      <c r="BO21" s="619"/>
      <c r="BP21" s="619"/>
      <c r="BQ21" s="619"/>
      <c r="BR21" s="619"/>
      <c r="BS21" s="619"/>
      <c r="BT21" s="619"/>
      <c r="BU21" s="619"/>
      <c r="BV21" s="619"/>
      <c r="BW21" s="620"/>
      <c r="BX21" s="612" t="s">
        <v>167</v>
      </c>
      <c r="BY21" s="613"/>
      <c r="BZ21" s="613"/>
      <c r="CA21" s="613"/>
      <c r="CB21" s="613"/>
      <c r="CC21" s="613"/>
      <c r="CD21" s="613"/>
      <c r="CE21" s="613"/>
      <c r="CF21" s="613"/>
      <c r="CG21" s="614"/>
      <c r="CH21" s="621">
        <f>CH22+CH27+CH30+CH35+CH45+CH46</f>
        <v>380.28999999999996</v>
      </c>
      <c r="CI21" s="622"/>
      <c r="CJ21" s="622"/>
      <c r="CK21" s="622"/>
      <c r="CL21" s="622"/>
      <c r="CM21" s="622"/>
      <c r="CN21" s="622"/>
      <c r="CO21" s="622"/>
      <c r="CP21" s="622"/>
      <c r="CQ21" s="622"/>
      <c r="CR21" s="622"/>
      <c r="CS21" s="622"/>
      <c r="CT21" s="622"/>
      <c r="CU21" s="622"/>
      <c r="CV21" s="622"/>
      <c r="CW21" s="622"/>
      <c r="CX21" s="622"/>
      <c r="CY21" s="67"/>
    </row>
    <row r="22" spans="1:103" s="20" customFormat="1" ht="11.25" x14ac:dyDescent="0.2">
      <c r="A22" s="625" t="s">
        <v>186</v>
      </c>
      <c r="B22" s="626"/>
      <c r="C22" s="626"/>
      <c r="D22" s="626"/>
      <c r="E22" s="626"/>
      <c r="F22" s="626"/>
      <c r="G22" s="626"/>
      <c r="H22" s="627"/>
      <c r="I22" s="66"/>
      <c r="J22" s="619" t="s">
        <v>187</v>
      </c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619"/>
      <c r="AH22" s="619"/>
      <c r="AI22" s="619"/>
      <c r="AJ22" s="619"/>
      <c r="AK22" s="619"/>
      <c r="AL22" s="619"/>
      <c r="AM22" s="619"/>
      <c r="AN22" s="619"/>
      <c r="AO22" s="619"/>
      <c r="AP22" s="619"/>
      <c r="AQ22" s="619"/>
      <c r="AR22" s="619"/>
      <c r="AS22" s="619"/>
      <c r="AT22" s="619"/>
      <c r="AU22" s="619"/>
      <c r="AV22" s="619"/>
      <c r="AW22" s="619"/>
      <c r="AX22" s="619"/>
      <c r="AY22" s="619"/>
      <c r="AZ22" s="619"/>
      <c r="BA22" s="619"/>
      <c r="BB22" s="619"/>
      <c r="BC22" s="619"/>
      <c r="BD22" s="619"/>
      <c r="BE22" s="619"/>
      <c r="BF22" s="619"/>
      <c r="BG22" s="619"/>
      <c r="BH22" s="619"/>
      <c r="BI22" s="619"/>
      <c r="BJ22" s="619"/>
      <c r="BK22" s="619"/>
      <c r="BL22" s="619"/>
      <c r="BM22" s="619"/>
      <c r="BN22" s="619"/>
      <c r="BO22" s="619"/>
      <c r="BP22" s="619"/>
      <c r="BQ22" s="619"/>
      <c r="BR22" s="619"/>
      <c r="BS22" s="619"/>
      <c r="BT22" s="619"/>
      <c r="BU22" s="619"/>
      <c r="BV22" s="619"/>
      <c r="BW22" s="620"/>
      <c r="BX22" s="612" t="s">
        <v>167</v>
      </c>
      <c r="BY22" s="613"/>
      <c r="BZ22" s="613"/>
      <c r="CA22" s="613"/>
      <c r="CB22" s="613"/>
      <c r="CC22" s="613"/>
      <c r="CD22" s="613"/>
      <c r="CE22" s="613"/>
      <c r="CF22" s="613"/>
      <c r="CG22" s="614"/>
      <c r="CH22" s="621">
        <f>SUM(CH23:CX26)</f>
        <v>0</v>
      </c>
      <c r="CI22" s="622"/>
      <c r="CJ22" s="622"/>
      <c r="CK22" s="622"/>
      <c r="CL22" s="622"/>
      <c r="CM22" s="622"/>
      <c r="CN22" s="622"/>
      <c r="CO22" s="622"/>
      <c r="CP22" s="622"/>
      <c r="CQ22" s="622"/>
      <c r="CR22" s="622"/>
      <c r="CS22" s="622"/>
      <c r="CT22" s="622"/>
      <c r="CU22" s="622"/>
      <c r="CV22" s="622"/>
      <c r="CW22" s="622"/>
      <c r="CX22" s="622"/>
    </row>
    <row r="23" spans="1:103" s="20" customFormat="1" ht="11.25" x14ac:dyDescent="0.2">
      <c r="A23" s="612" t="s">
        <v>188</v>
      </c>
      <c r="B23" s="613"/>
      <c r="C23" s="613"/>
      <c r="D23" s="613"/>
      <c r="E23" s="613"/>
      <c r="F23" s="613"/>
      <c r="G23" s="613"/>
      <c r="H23" s="614"/>
      <c r="I23" s="63"/>
      <c r="J23" s="615" t="s">
        <v>189</v>
      </c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5"/>
      <c r="BL23" s="615"/>
      <c r="BM23" s="615"/>
      <c r="BN23" s="615"/>
      <c r="BO23" s="615"/>
      <c r="BP23" s="615"/>
      <c r="BQ23" s="615"/>
      <c r="BR23" s="615"/>
      <c r="BS23" s="615"/>
      <c r="BT23" s="615"/>
      <c r="BU23" s="615"/>
      <c r="BV23" s="615"/>
      <c r="BW23" s="616"/>
      <c r="BX23" s="612" t="s">
        <v>167</v>
      </c>
      <c r="BY23" s="613"/>
      <c r="BZ23" s="613"/>
      <c r="CA23" s="613"/>
      <c r="CB23" s="613"/>
      <c r="CC23" s="613"/>
      <c r="CD23" s="613"/>
      <c r="CE23" s="613"/>
      <c r="CF23" s="613"/>
      <c r="CG23" s="614"/>
      <c r="CH23" s="623"/>
      <c r="CI23" s="624"/>
      <c r="CJ23" s="624"/>
      <c r="CK23" s="624"/>
      <c r="CL23" s="624"/>
      <c r="CM23" s="624"/>
      <c r="CN23" s="624"/>
      <c r="CO23" s="624"/>
      <c r="CP23" s="624"/>
      <c r="CQ23" s="624"/>
      <c r="CR23" s="624"/>
      <c r="CS23" s="624"/>
      <c r="CT23" s="624"/>
      <c r="CU23" s="624"/>
      <c r="CV23" s="624"/>
      <c r="CW23" s="624"/>
      <c r="CX23" s="624"/>
    </row>
    <row r="24" spans="1:103" s="20" customFormat="1" ht="11.25" x14ac:dyDescent="0.2">
      <c r="A24" s="612" t="s">
        <v>190</v>
      </c>
      <c r="B24" s="613"/>
      <c r="C24" s="613"/>
      <c r="D24" s="613"/>
      <c r="E24" s="613"/>
      <c r="F24" s="613"/>
      <c r="G24" s="613"/>
      <c r="H24" s="614"/>
      <c r="I24" s="63"/>
      <c r="J24" s="615" t="s">
        <v>191</v>
      </c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615"/>
      <c r="AW24" s="615"/>
      <c r="AX24" s="615"/>
      <c r="AY24" s="615"/>
      <c r="AZ24" s="615"/>
      <c r="BA24" s="615"/>
      <c r="BB24" s="615"/>
      <c r="BC24" s="615"/>
      <c r="BD24" s="615"/>
      <c r="BE24" s="615"/>
      <c r="BF24" s="615"/>
      <c r="BG24" s="615"/>
      <c r="BH24" s="615"/>
      <c r="BI24" s="615"/>
      <c r="BJ24" s="615"/>
      <c r="BK24" s="615"/>
      <c r="BL24" s="615"/>
      <c r="BM24" s="615"/>
      <c r="BN24" s="615"/>
      <c r="BO24" s="615"/>
      <c r="BP24" s="615"/>
      <c r="BQ24" s="615"/>
      <c r="BR24" s="615"/>
      <c r="BS24" s="615"/>
      <c r="BT24" s="615"/>
      <c r="BU24" s="615"/>
      <c r="BV24" s="615"/>
      <c r="BW24" s="616"/>
      <c r="BX24" s="612" t="s">
        <v>167</v>
      </c>
      <c r="BY24" s="613"/>
      <c r="BZ24" s="613"/>
      <c r="CA24" s="613"/>
      <c r="CB24" s="613"/>
      <c r="CC24" s="613"/>
      <c r="CD24" s="613"/>
      <c r="CE24" s="613"/>
      <c r="CF24" s="613"/>
      <c r="CG24" s="614"/>
      <c r="CH24" s="623"/>
      <c r="CI24" s="624"/>
      <c r="CJ24" s="624"/>
      <c r="CK24" s="624"/>
      <c r="CL24" s="624"/>
      <c r="CM24" s="624"/>
      <c r="CN24" s="624"/>
      <c r="CO24" s="624"/>
      <c r="CP24" s="624"/>
      <c r="CQ24" s="624"/>
      <c r="CR24" s="624"/>
      <c r="CS24" s="624"/>
      <c r="CT24" s="624"/>
      <c r="CU24" s="624"/>
      <c r="CV24" s="624"/>
      <c r="CW24" s="624"/>
      <c r="CX24" s="624"/>
    </row>
    <row r="25" spans="1:103" s="20" customFormat="1" ht="22.5" customHeight="1" x14ac:dyDescent="0.2">
      <c r="A25" s="612" t="s">
        <v>192</v>
      </c>
      <c r="B25" s="613"/>
      <c r="C25" s="613"/>
      <c r="D25" s="613"/>
      <c r="E25" s="613"/>
      <c r="F25" s="613"/>
      <c r="G25" s="613"/>
      <c r="H25" s="614"/>
      <c r="I25" s="63"/>
      <c r="J25" s="615" t="s">
        <v>193</v>
      </c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5"/>
      <c r="BP25" s="615"/>
      <c r="BQ25" s="615"/>
      <c r="BR25" s="615"/>
      <c r="BS25" s="615"/>
      <c r="BT25" s="615"/>
      <c r="BU25" s="615"/>
      <c r="BV25" s="615"/>
      <c r="BW25" s="616"/>
      <c r="BX25" s="612" t="s">
        <v>167</v>
      </c>
      <c r="BY25" s="613"/>
      <c r="BZ25" s="613"/>
      <c r="CA25" s="613"/>
      <c r="CB25" s="613"/>
      <c r="CC25" s="613"/>
      <c r="CD25" s="613"/>
      <c r="CE25" s="613"/>
      <c r="CF25" s="613"/>
      <c r="CG25" s="614"/>
      <c r="CH25" s="623"/>
      <c r="CI25" s="624"/>
      <c r="CJ25" s="624"/>
      <c r="CK25" s="624"/>
      <c r="CL25" s="624"/>
      <c r="CM25" s="624"/>
      <c r="CN25" s="624"/>
      <c r="CO25" s="624"/>
      <c r="CP25" s="624"/>
      <c r="CQ25" s="624"/>
      <c r="CR25" s="624"/>
      <c r="CS25" s="624"/>
      <c r="CT25" s="624"/>
      <c r="CU25" s="624"/>
      <c r="CV25" s="624"/>
      <c r="CW25" s="624"/>
      <c r="CX25" s="624"/>
    </row>
    <row r="26" spans="1:103" s="20" customFormat="1" ht="11.25" x14ac:dyDescent="0.2">
      <c r="A26" s="612" t="s">
        <v>194</v>
      </c>
      <c r="B26" s="613"/>
      <c r="C26" s="613"/>
      <c r="D26" s="613"/>
      <c r="E26" s="613"/>
      <c r="F26" s="613"/>
      <c r="G26" s="613"/>
      <c r="H26" s="614"/>
      <c r="I26" s="63"/>
      <c r="J26" s="615" t="s">
        <v>195</v>
      </c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615"/>
      <c r="AP26" s="615"/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  <c r="BB26" s="615"/>
      <c r="BC26" s="615"/>
      <c r="BD26" s="615"/>
      <c r="BE26" s="615"/>
      <c r="BF26" s="615"/>
      <c r="BG26" s="615"/>
      <c r="BH26" s="615"/>
      <c r="BI26" s="615"/>
      <c r="BJ26" s="615"/>
      <c r="BK26" s="615"/>
      <c r="BL26" s="615"/>
      <c r="BM26" s="615"/>
      <c r="BN26" s="615"/>
      <c r="BO26" s="615"/>
      <c r="BP26" s="615"/>
      <c r="BQ26" s="615"/>
      <c r="BR26" s="615"/>
      <c r="BS26" s="615"/>
      <c r="BT26" s="615"/>
      <c r="BU26" s="615"/>
      <c r="BV26" s="615"/>
      <c r="BW26" s="616"/>
      <c r="BX26" s="612" t="s">
        <v>167</v>
      </c>
      <c r="BY26" s="613"/>
      <c r="BZ26" s="613"/>
      <c r="CA26" s="613"/>
      <c r="CB26" s="613"/>
      <c r="CC26" s="613"/>
      <c r="CD26" s="613"/>
      <c r="CE26" s="613"/>
      <c r="CF26" s="613"/>
      <c r="CG26" s="614"/>
      <c r="CH26" s="623"/>
      <c r="CI26" s="624"/>
      <c r="CJ26" s="624"/>
      <c r="CK26" s="624"/>
      <c r="CL26" s="624"/>
      <c r="CM26" s="624"/>
      <c r="CN26" s="624"/>
      <c r="CO26" s="624"/>
      <c r="CP26" s="624"/>
      <c r="CQ26" s="624"/>
      <c r="CR26" s="624"/>
      <c r="CS26" s="624"/>
      <c r="CT26" s="624"/>
      <c r="CU26" s="624"/>
      <c r="CV26" s="624"/>
      <c r="CW26" s="624"/>
      <c r="CX26" s="624"/>
    </row>
    <row r="27" spans="1:103" s="20" customFormat="1" ht="11.25" x14ac:dyDescent="0.2">
      <c r="A27" s="625" t="s">
        <v>196</v>
      </c>
      <c r="B27" s="626"/>
      <c r="C27" s="626"/>
      <c r="D27" s="626"/>
      <c r="E27" s="626"/>
      <c r="F27" s="626"/>
      <c r="G27" s="626"/>
      <c r="H27" s="627"/>
      <c r="I27" s="66"/>
      <c r="J27" s="619" t="s">
        <v>197</v>
      </c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  <c r="AC27" s="619"/>
      <c r="AD27" s="619"/>
      <c r="AE27" s="619"/>
      <c r="AF27" s="619"/>
      <c r="AG27" s="619"/>
      <c r="AH27" s="619"/>
      <c r="AI27" s="619"/>
      <c r="AJ27" s="619"/>
      <c r="AK27" s="619"/>
      <c r="AL27" s="619"/>
      <c r="AM27" s="619"/>
      <c r="AN27" s="619"/>
      <c r="AO27" s="619"/>
      <c r="AP27" s="619"/>
      <c r="AQ27" s="619"/>
      <c r="AR27" s="619"/>
      <c r="AS27" s="619"/>
      <c r="AT27" s="619"/>
      <c r="AU27" s="619"/>
      <c r="AV27" s="619"/>
      <c r="AW27" s="619"/>
      <c r="AX27" s="619"/>
      <c r="AY27" s="619"/>
      <c r="AZ27" s="619"/>
      <c r="BA27" s="619"/>
      <c r="BB27" s="619"/>
      <c r="BC27" s="619"/>
      <c r="BD27" s="619"/>
      <c r="BE27" s="619"/>
      <c r="BF27" s="619"/>
      <c r="BG27" s="619"/>
      <c r="BH27" s="619"/>
      <c r="BI27" s="619"/>
      <c r="BJ27" s="619"/>
      <c r="BK27" s="619"/>
      <c r="BL27" s="619"/>
      <c r="BM27" s="619"/>
      <c r="BN27" s="619"/>
      <c r="BO27" s="619"/>
      <c r="BP27" s="619"/>
      <c r="BQ27" s="619"/>
      <c r="BR27" s="619"/>
      <c r="BS27" s="619"/>
      <c r="BT27" s="619"/>
      <c r="BU27" s="619"/>
      <c r="BV27" s="619"/>
      <c r="BW27" s="620"/>
      <c r="BX27" s="612" t="s">
        <v>167</v>
      </c>
      <c r="BY27" s="613"/>
      <c r="BZ27" s="613"/>
      <c r="CA27" s="613"/>
      <c r="CB27" s="613"/>
      <c r="CC27" s="613"/>
      <c r="CD27" s="613"/>
      <c r="CE27" s="613"/>
      <c r="CF27" s="613"/>
      <c r="CG27" s="614"/>
      <c r="CH27" s="621">
        <f>SUM(CH28:CX29)</f>
        <v>15.74</v>
      </c>
      <c r="CI27" s="622"/>
      <c r="CJ27" s="622"/>
      <c r="CK27" s="622"/>
      <c r="CL27" s="622"/>
      <c r="CM27" s="622"/>
      <c r="CN27" s="622"/>
      <c r="CO27" s="622"/>
      <c r="CP27" s="622"/>
      <c r="CQ27" s="622"/>
      <c r="CR27" s="622"/>
      <c r="CS27" s="622"/>
      <c r="CT27" s="622"/>
      <c r="CU27" s="622"/>
      <c r="CV27" s="622"/>
      <c r="CW27" s="622"/>
      <c r="CX27" s="622"/>
    </row>
    <row r="28" spans="1:103" s="20" customFormat="1" ht="22.5" customHeight="1" x14ac:dyDescent="0.2">
      <c r="A28" s="612" t="s">
        <v>198</v>
      </c>
      <c r="B28" s="613"/>
      <c r="C28" s="613"/>
      <c r="D28" s="613"/>
      <c r="E28" s="613"/>
      <c r="F28" s="613"/>
      <c r="G28" s="613"/>
      <c r="H28" s="614"/>
      <c r="I28" s="63"/>
      <c r="J28" s="615" t="s">
        <v>199</v>
      </c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5"/>
      <c r="AJ28" s="615"/>
      <c r="AK28" s="615"/>
      <c r="AL28" s="615"/>
      <c r="AM28" s="615"/>
      <c r="AN28" s="615"/>
      <c r="AO28" s="615"/>
      <c r="AP28" s="615"/>
      <c r="AQ28" s="615"/>
      <c r="AR28" s="615"/>
      <c r="AS28" s="615"/>
      <c r="AT28" s="615"/>
      <c r="AU28" s="615"/>
      <c r="AV28" s="615"/>
      <c r="AW28" s="615"/>
      <c r="AX28" s="615"/>
      <c r="AY28" s="615"/>
      <c r="AZ28" s="615"/>
      <c r="BA28" s="615"/>
      <c r="BB28" s="615"/>
      <c r="BC28" s="615"/>
      <c r="BD28" s="615"/>
      <c r="BE28" s="615"/>
      <c r="BF28" s="615"/>
      <c r="BG28" s="615"/>
      <c r="BH28" s="615"/>
      <c r="BI28" s="615"/>
      <c r="BJ28" s="615"/>
      <c r="BK28" s="615"/>
      <c r="BL28" s="615"/>
      <c r="BM28" s="615"/>
      <c r="BN28" s="615"/>
      <c r="BO28" s="615"/>
      <c r="BP28" s="615"/>
      <c r="BQ28" s="615"/>
      <c r="BR28" s="615"/>
      <c r="BS28" s="615"/>
      <c r="BT28" s="615"/>
      <c r="BU28" s="615"/>
      <c r="BV28" s="615"/>
      <c r="BW28" s="616"/>
      <c r="BX28" s="612" t="s">
        <v>167</v>
      </c>
      <c r="BY28" s="613"/>
      <c r="BZ28" s="613"/>
      <c r="CA28" s="613"/>
      <c r="CB28" s="613"/>
      <c r="CC28" s="613"/>
      <c r="CD28" s="613"/>
      <c r="CE28" s="613"/>
      <c r="CF28" s="613"/>
      <c r="CG28" s="614"/>
      <c r="CH28" s="623">
        <v>15.74</v>
      </c>
      <c r="CI28" s="624"/>
      <c r="CJ28" s="624"/>
      <c r="CK28" s="624"/>
      <c r="CL28" s="624"/>
      <c r="CM28" s="624"/>
      <c r="CN28" s="624"/>
      <c r="CO28" s="624"/>
      <c r="CP28" s="624"/>
      <c r="CQ28" s="624"/>
      <c r="CR28" s="624"/>
      <c r="CS28" s="624"/>
      <c r="CT28" s="624"/>
      <c r="CU28" s="624"/>
      <c r="CV28" s="624"/>
      <c r="CW28" s="624"/>
      <c r="CX28" s="624"/>
    </row>
    <row r="29" spans="1:103" s="20" customFormat="1" ht="11.25" x14ac:dyDescent="0.2">
      <c r="A29" s="612" t="s">
        <v>200</v>
      </c>
      <c r="B29" s="613"/>
      <c r="C29" s="613"/>
      <c r="D29" s="613"/>
      <c r="E29" s="613"/>
      <c r="F29" s="613"/>
      <c r="G29" s="613"/>
      <c r="H29" s="614"/>
      <c r="I29" s="63"/>
      <c r="J29" s="615" t="s">
        <v>201</v>
      </c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  <c r="AC29" s="615"/>
      <c r="AD29" s="615"/>
      <c r="AE29" s="615"/>
      <c r="AF29" s="615"/>
      <c r="AG29" s="615"/>
      <c r="AH29" s="615"/>
      <c r="AI29" s="615"/>
      <c r="AJ29" s="615"/>
      <c r="AK29" s="615"/>
      <c r="AL29" s="615"/>
      <c r="AM29" s="615"/>
      <c r="AN29" s="615"/>
      <c r="AO29" s="615"/>
      <c r="AP29" s="615"/>
      <c r="AQ29" s="615"/>
      <c r="AR29" s="615"/>
      <c r="AS29" s="615"/>
      <c r="AT29" s="615"/>
      <c r="AU29" s="615"/>
      <c r="AV29" s="615"/>
      <c r="AW29" s="615"/>
      <c r="AX29" s="615"/>
      <c r="AY29" s="615"/>
      <c r="AZ29" s="615"/>
      <c r="BA29" s="615"/>
      <c r="BB29" s="615"/>
      <c r="BC29" s="615"/>
      <c r="BD29" s="615"/>
      <c r="BE29" s="615"/>
      <c r="BF29" s="615"/>
      <c r="BG29" s="615"/>
      <c r="BH29" s="615"/>
      <c r="BI29" s="615"/>
      <c r="BJ29" s="615"/>
      <c r="BK29" s="615"/>
      <c r="BL29" s="615"/>
      <c r="BM29" s="615"/>
      <c r="BN29" s="615"/>
      <c r="BO29" s="615"/>
      <c r="BP29" s="615"/>
      <c r="BQ29" s="615"/>
      <c r="BR29" s="615"/>
      <c r="BS29" s="615"/>
      <c r="BT29" s="615"/>
      <c r="BU29" s="615"/>
      <c r="BV29" s="615"/>
      <c r="BW29" s="616"/>
      <c r="BX29" s="612" t="s">
        <v>167</v>
      </c>
      <c r="BY29" s="613"/>
      <c r="BZ29" s="613"/>
      <c r="CA29" s="613"/>
      <c r="CB29" s="613"/>
      <c r="CC29" s="613"/>
      <c r="CD29" s="613"/>
      <c r="CE29" s="613"/>
      <c r="CF29" s="613"/>
      <c r="CG29" s="614"/>
      <c r="CH29" s="623"/>
      <c r="CI29" s="624"/>
      <c r="CJ29" s="624"/>
      <c r="CK29" s="624"/>
      <c r="CL29" s="624"/>
      <c r="CM29" s="624"/>
      <c r="CN29" s="624"/>
      <c r="CO29" s="624"/>
      <c r="CP29" s="624"/>
      <c r="CQ29" s="624"/>
      <c r="CR29" s="624"/>
      <c r="CS29" s="624"/>
      <c r="CT29" s="624"/>
      <c r="CU29" s="624"/>
      <c r="CV29" s="624"/>
      <c r="CW29" s="624"/>
      <c r="CX29" s="624"/>
    </row>
    <row r="30" spans="1:103" s="20" customFormat="1" ht="11.25" x14ac:dyDescent="0.2">
      <c r="A30" s="625" t="s">
        <v>202</v>
      </c>
      <c r="B30" s="626"/>
      <c r="C30" s="626"/>
      <c r="D30" s="626"/>
      <c r="E30" s="626"/>
      <c r="F30" s="626"/>
      <c r="G30" s="626"/>
      <c r="H30" s="627"/>
      <c r="I30" s="66"/>
      <c r="J30" s="619" t="s">
        <v>203</v>
      </c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  <c r="AC30" s="619"/>
      <c r="AD30" s="619"/>
      <c r="AE30" s="619"/>
      <c r="AF30" s="619"/>
      <c r="AG30" s="619"/>
      <c r="AH30" s="619"/>
      <c r="AI30" s="619"/>
      <c r="AJ30" s="619"/>
      <c r="AK30" s="619"/>
      <c r="AL30" s="619"/>
      <c r="AM30" s="619"/>
      <c r="AN30" s="619"/>
      <c r="AO30" s="619"/>
      <c r="AP30" s="619"/>
      <c r="AQ30" s="619"/>
      <c r="AR30" s="619"/>
      <c r="AS30" s="619"/>
      <c r="AT30" s="619"/>
      <c r="AU30" s="619"/>
      <c r="AV30" s="619"/>
      <c r="AW30" s="619"/>
      <c r="AX30" s="619"/>
      <c r="AY30" s="619"/>
      <c r="AZ30" s="619"/>
      <c r="BA30" s="619"/>
      <c r="BB30" s="619"/>
      <c r="BC30" s="619"/>
      <c r="BD30" s="619"/>
      <c r="BE30" s="619"/>
      <c r="BF30" s="619"/>
      <c r="BG30" s="619"/>
      <c r="BH30" s="619"/>
      <c r="BI30" s="619"/>
      <c r="BJ30" s="619"/>
      <c r="BK30" s="619"/>
      <c r="BL30" s="619"/>
      <c r="BM30" s="619"/>
      <c r="BN30" s="619"/>
      <c r="BO30" s="619"/>
      <c r="BP30" s="619"/>
      <c r="BQ30" s="619"/>
      <c r="BR30" s="619"/>
      <c r="BS30" s="619"/>
      <c r="BT30" s="619"/>
      <c r="BU30" s="619"/>
      <c r="BV30" s="619"/>
      <c r="BW30" s="620"/>
      <c r="BX30" s="612" t="s">
        <v>167</v>
      </c>
      <c r="BY30" s="613"/>
      <c r="BZ30" s="613"/>
      <c r="CA30" s="613"/>
      <c r="CB30" s="613"/>
      <c r="CC30" s="613"/>
      <c r="CD30" s="613"/>
      <c r="CE30" s="613"/>
      <c r="CF30" s="613"/>
      <c r="CG30" s="614"/>
      <c r="CH30" s="621">
        <f>SUM(CH31:CX34)</f>
        <v>0</v>
      </c>
      <c r="CI30" s="622"/>
      <c r="CJ30" s="622"/>
      <c r="CK30" s="622"/>
      <c r="CL30" s="622"/>
      <c r="CM30" s="622"/>
      <c r="CN30" s="622"/>
      <c r="CO30" s="622"/>
      <c r="CP30" s="622"/>
      <c r="CQ30" s="622"/>
      <c r="CR30" s="622"/>
      <c r="CS30" s="622"/>
      <c r="CT30" s="622"/>
      <c r="CU30" s="622"/>
      <c r="CV30" s="622"/>
      <c r="CW30" s="622"/>
      <c r="CX30" s="622"/>
    </row>
    <row r="31" spans="1:103" s="20" customFormat="1" ht="11.25" customHeight="1" x14ac:dyDescent="0.2">
      <c r="A31" s="612" t="s">
        <v>204</v>
      </c>
      <c r="B31" s="613"/>
      <c r="C31" s="613"/>
      <c r="D31" s="613"/>
      <c r="E31" s="613"/>
      <c r="F31" s="613"/>
      <c r="G31" s="613"/>
      <c r="H31" s="614"/>
      <c r="I31" s="63"/>
      <c r="J31" s="615" t="s">
        <v>205</v>
      </c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  <c r="AK31" s="615"/>
      <c r="AL31" s="615"/>
      <c r="AM31" s="615"/>
      <c r="AN31" s="615"/>
      <c r="AO31" s="615"/>
      <c r="AP31" s="615"/>
      <c r="AQ31" s="615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  <c r="BB31" s="615"/>
      <c r="BC31" s="615"/>
      <c r="BD31" s="615"/>
      <c r="BE31" s="615"/>
      <c r="BF31" s="615"/>
      <c r="BG31" s="615"/>
      <c r="BH31" s="615"/>
      <c r="BI31" s="615"/>
      <c r="BJ31" s="615"/>
      <c r="BK31" s="615"/>
      <c r="BL31" s="615"/>
      <c r="BM31" s="615"/>
      <c r="BN31" s="615"/>
      <c r="BO31" s="615"/>
      <c r="BP31" s="615"/>
      <c r="BQ31" s="615"/>
      <c r="BR31" s="615"/>
      <c r="BS31" s="615"/>
      <c r="BT31" s="615"/>
      <c r="BU31" s="615"/>
      <c r="BV31" s="615"/>
      <c r="BW31" s="616"/>
      <c r="BX31" s="612" t="s">
        <v>167</v>
      </c>
      <c r="BY31" s="613"/>
      <c r="BZ31" s="613"/>
      <c r="CA31" s="613"/>
      <c r="CB31" s="613"/>
      <c r="CC31" s="613"/>
      <c r="CD31" s="613"/>
      <c r="CE31" s="613"/>
      <c r="CF31" s="613"/>
      <c r="CG31" s="614"/>
      <c r="CH31" s="623"/>
      <c r="CI31" s="624"/>
      <c r="CJ31" s="624"/>
      <c r="CK31" s="624"/>
      <c r="CL31" s="624"/>
      <c r="CM31" s="624"/>
      <c r="CN31" s="624"/>
      <c r="CO31" s="624"/>
      <c r="CP31" s="624"/>
      <c r="CQ31" s="624"/>
      <c r="CR31" s="624"/>
      <c r="CS31" s="624"/>
      <c r="CT31" s="624"/>
      <c r="CU31" s="624"/>
      <c r="CV31" s="624"/>
      <c r="CW31" s="624"/>
      <c r="CX31" s="624"/>
    </row>
    <row r="32" spans="1:103" s="20" customFormat="1" ht="11.25" x14ac:dyDescent="0.2">
      <c r="A32" s="612" t="s">
        <v>206</v>
      </c>
      <c r="B32" s="613"/>
      <c r="C32" s="613"/>
      <c r="D32" s="613"/>
      <c r="E32" s="613"/>
      <c r="F32" s="613"/>
      <c r="G32" s="613"/>
      <c r="H32" s="614"/>
      <c r="I32" s="63"/>
      <c r="J32" s="615" t="s">
        <v>207</v>
      </c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5"/>
      <c r="AJ32" s="615"/>
      <c r="AK32" s="615"/>
      <c r="AL32" s="615"/>
      <c r="AM32" s="615"/>
      <c r="AN32" s="615"/>
      <c r="AO32" s="615"/>
      <c r="AP32" s="615"/>
      <c r="AQ32" s="615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  <c r="BB32" s="615"/>
      <c r="BC32" s="615"/>
      <c r="BD32" s="615"/>
      <c r="BE32" s="615"/>
      <c r="BF32" s="615"/>
      <c r="BG32" s="615"/>
      <c r="BH32" s="615"/>
      <c r="BI32" s="615"/>
      <c r="BJ32" s="615"/>
      <c r="BK32" s="615"/>
      <c r="BL32" s="615"/>
      <c r="BM32" s="615"/>
      <c r="BN32" s="615"/>
      <c r="BO32" s="615"/>
      <c r="BP32" s="615"/>
      <c r="BQ32" s="615"/>
      <c r="BR32" s="615"/>
      <c r="BS32" s="615"/>
      <c r="BT32" s="615"/>
      <c r="BU32" s="615"/>
      <c r="BV32" s="615"/>
      <c r="BW32" s="616"/>
      <c r="BX32" s="612" t="s">
        <v>167</v>
      </c>
      <c r="BY32" s="613"/>
      <c r="BZ32" s="613"/>
      <c r="CA32" s="613"/>
      <c r="CB32" s="613"/>
      <c r="CC32" s="613"/>
      <c r="CD32" s="613"/>
      <c r="CE32" s="613"/>
      <c r="CF32" s="613"/>
      <c r="CG32" s="614"/>
      <c r="CH32" s="623"/>
      <c r="CI32" s="624"/>
      <c r="CJ32" s="624"/>
      <c r="CK32" s="624"/>
      <c r="CL32" s="624"/>
      <c r="CM32" s="624"/>
      <c r="CN32" s="624"/>
      <c r="CO32" s="624"/>
      <c r="CP32" s="624"/>
      <c r="CQ32" s="624"/>
      <c r="CR32" s="624"/>
      <c r="CS32" s="624"/>
      <c r="CT32" s="624"/>
      <c r="CU32" s="624"/>
      <c r="CV32" s="624"/>
      <c r="CW32" s="624"/>
      <c r="CX32" s="624"/>
    </row>
    <row r="33" spans="1:102" s="20" customFormat="1" ht="11.25" x14ac:dyDescent="0.2">
      <c r="A33" s="612" t="s">
        <v>208</v>
      </c>
      <c r="B33" s="613"/>
      <c r="C33" s="613"/>
      <c r="D33" s="613"/>
      <c r="E33" s="613"/>
      <c r="F33" s="613"/>
      <c r="G33" s="613"/>
      <c r="H33" s="614"/>
      <c r="I33" s="63"/>
      <c r="J33" s="615" t="s">
        <v>209</v>
      </c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  <c r="AK33" s="615"/>
      <c r="AL33" s="615"/>
      <c r="AM33" s="615"/>
      <c r="AN33" s="615"/>
      <c r="AO33" s="615"/>
      <c r="AP33" s="615"/>
      <c r="AQ33" s="615"/>
      <c r="AR33" s="615"/>
      <c r="AS33" s="615"/>
      <c r="AT33" s="615"/>
      <c r="AU33" s="615"/>
      <c r="AV33" s="615"/>
      <c r="AW33" s="615"/>
      <c r="AX33" s="615"/>
      <c r="AY33" s="615"/>
      <c r="AZ33" s="615"/>
      <c r="BA33" s="615"/>
      <c r="BB33" s="615"/>
      <c r="BC33" s="615"/>
      <c r="BD33" s="615"/>
      <c r="BE33" s="615"/>
      <c r="BF33" s="615"/>
      <c r="BG33" s="615"/>
      <c r="BH33" s="615"/>
      <c r="BI33" s="615"/>
      <c r="BJ33" s="615"/>
      <c r="BK33" s="615"/>
      <c r="BL33" s="615"/>
      <c r="BM33" s="615"/>
      <c r="BN33" s="615"/>
      <c r="BO33" s="615"/>
      <c r="BP33" s="615"/>
      <c r="BQ33" s="615"/>
      <c r="BR33" s="615"/>
      <c r="BS33" s="615"/>
      <c r="BT33" s="615"/>
      <c r="BU33" s="615"/>
      <c r="BV33" s="615"/>
      <c r="BW33" s="616"/>
      <c r="BX33" s="612" t="s">
        <v>167</v>
      </c>
      <c r="BY33" s="613"/>
      <c r="BZ33" s="613"/>
      <c r="CA33" s="613"/>
      <c r="CB33" s="613"/>
      <c r="CC33" s="613"/>
      <c r="CD33" s="613"/>
      <c r="CE33" s="613"/>
      <c r="CF33" s="613"/>
      <c r="CG33" s="614"/>
      <c r="CH33" s="623"/>
      <c r="CI33" s="624"/>
      <c r="CJ33" s="624"/>
      <c r="CK33" s="624"/>
      <c r="CL33" s="624"/>
      <c r="CM33" s="624"/>
      <c r="CN33" s="624"/>
      <c r="CO33" s="624"/>
      <c r="CP33" s="624"/>
      <c r="CQ33" s="624"/>
      <c r="CR33" s="624"/>
      <c r="CS33" s="624"/>
      <c r="CT33" s="624"/>
      <c r="CU33" s="624"/>
      <c r="CV33" s="624"/>
      <c r="CW33" s="624"/>
      <c r="CX33" s="624"/>
    </row>
    <row r="34" spans="1:102" s="20" customFormat="1" ht="11.25" x14ac:dyDescent="0.2">
      <c r="A34" s="612" t="s">
        <v>210</v>
      </c>
      <c r="B34" s="613"/>
      <c r="C34" s="613"/>
      <c r="D34" s="613"/>
      <c r="E34" s="613"/>
      <c r="F34" s="613"/>
      <c r="G34" s="613"/>
      <c r="H34" s="614"/>
      <c r="I34" s="63"/>
      <c r="J34" s="615" t="s">
        <v>211</v>
      </c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  <c r="AC34" s="615"/>
      <c r="AD34" s="615"/>
      <c r="AE34" s="615"/>
      <c r="AF34" s="615"/>
      <c r="AG34" s="615"/>
      <c r="AH34" s="615"/>
      <c r="AI34" s="615"/>
      <c r="AJ34" s="615"/>
      <c r="AK34" s="615"/>
      <c r="AL34" s="615"/>
      <c r="AM34" s="615"/>
      <c r="AN34" s="615"/>
      <c r="AO34" s="615"/>
      <c r="AP34" s="615"/>
      <c r="AQ34" s="615"/>
      <c r="AR34" s="615"/>
      <c r="AS34" s="615"/>
      <c r="AT34" s="615"/>
      <c r="AU34" s="615"/>
      <c r="AV34" s="615"/>
      <c r="AW34" s="615"/>
      <c r="AX34" s="615"/>
      <c r="AY34" s="615"/>
      <c r="AZ34" s="615"/>
      <c r="BA34" s="615"/>
      <c r="BB34" s="615"/>
      <c r="BC34" s="615"/>
      <c r="BD34" s="615"/>
      <c r="BE34" s="615"/>
      <c r="BF34" s="615"/>
      <c r="BG34" s="615"/>
      <c r="BH34" s="615"/>
      <c r="BI34" s="615"/>
      <c r="BJ34" s="615"/>
      <c r="BK34" s="615"/>
      <c r="BL34" s="615"/>
      <c r="BM34" s="615"/>
      <c r="BN34" s="615"/>
      <c r="BO34" s="615"/>
      <c r="BP34" s="615"/>
      <c r="BQ34" s="615"/>
      <c r="BR34" s="615"/>
      <c r="BS34" s="615"/>
      <c r="BT34" s="615"/>
      <c r="BU34" s="615"/>
      <c r="BV34" s="615"/>
      <c r="BW34" s="616"/>
      <c r="BX34" s="612" t="s">
        <v>167</v>
      </c>
      <c r="BY34" s="613"/>
      <c r="BZ34" s="613"/>
      <c r="CA34" s="613"/>
      <c r="CB34" s="613"/>
      <c r="CC34" s="613"/>
      <c r="CD34" s="613"/>
      <c r="CE34" s="613"/>
      <c r="CF34" s="613"/>
      <c r="CG34" s="614"/>
      <c r="CH34" s="623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</row>
    <row r="35" spans="1:102" s="20" customFormat="1" ht="11.25" x14ac:dyDescent="0.2">
      <c r="A35" s="625" t="s">
        <v>212</v>
      </c>
      <c r="B35" s="626"/>
      <c r="C35" s="626"/>
      <c r="D35" s="626"/>
      <c r="E35" s="626"/>
      <c r="F35" s="626"/>
      <c r="G35" s="626"/>
      <c r="H35" s="627"/>
      <c r="I35" s="66"/>
      <c r="J35" s="619" t="s">
        <v>213</v>
      </c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19"/>
      <c r="AE35" s="619"/>
      <c r="AF35" s="619"/>
      <c r="AG35" s="619"/>
      <c r="AH35" s="619"/>
      <c r="AI35" s="619"/>
      <c r="AJ35" s="619"/>
      <c r="AK35" s="619"/>
      <c r="AL35" s="619"/>
      <c r="AM35" s="619"/>
      <c r="AN35" s="619"/>
      <c r="AO35" s="619"/>
      <c r="AP35" s="619"/>
      <c r="AQ35" s="619"/>
      <c r="AR35" s="619"/>
      <c r="AS35" s="619"/>
      <c r="AT35" s="619"/>
      <c r="AU35" s="619"/>
      <c r="AV35" s="619"/>
      <c r="AW35" s="619"/>
      <c r="AX35" s="619"/>
      <c r="AY35" s="619"/>
      <c r="AZ35" s="619"/>
      <c r="BA35" s="619"/>
      <c r="BB35" s="619"/>
      <c r="BC35" s="619"/>
      <c r="BD35" s="619"/>
      <c r="BE35" s="619"/>
      <c r="BF35" s="619"/>
      <c r="BG35" s="619"/>
      <c r="BH35" s="619"/>
      <c r="BI35" s="619"/>
      <c r="BJ35" s="619"/>
      <c r="BK35" s="619"/>
      <c r="BL35" s="619"/>
      <c r="BM35" s="619"/>
      <c r="BN35" s="619"/>
      <c r="BO35" s="619"/>
      <c r="BP35" s="619"/>
      <c r="BQ35" s="619"/>
      <c r="BR35" s="619"/>
      <c r="BS35" s="619"/>
      <c r="BT35" s="619"/>
      <c r="BU35" s="619"/>
      <c r="BV35" s="619"/>
      <c r="BW35" s="620"/>
      <c r="BX35" s="612" t="s">
        <v>167</v>
      </c>
      <c r="BY35" s="613"/>
      <c r="BZ35" s="613"/>
      <c r="CA35" s="613"/>
      <c r="CB35" s="613"/>
      <c r="CC35" s="613"/>
      <c r="CD35" s="613"/>
      <c r="CE35" s="613"/>
      <c r="CF35" s="613"/>
      <c r="CG35" s="614"/>
      <c r="CH35" s="621">
        <f>SUM(CH36:CX40)</f>
        <v>15.6</v>
      </c>
      <c r="CI35" s="622"/>
      <c r="CJ35" s="622"/>
      <c r="CK35" s="622"/>
      <c r="CL35" s="622"/>
      <c r="CM35" s="622"/>
      <c r="CN35" s="622"/>
      <c r="CO35" s="622"/>
      <c r="CP35" s="622"/>
      <c r="CQ35" s="622"/>
      <c r="CR35" s="622"/>
      <c r="CS35" s="622"/>
      <c r="CT35" s="622"/>
      <c r="CU35" s="622"/>
      <c r="CV35" s="622"/>
      <c r="CW35" s="622"/>
      <c r="CX35" s="622"/>
    </row>
    <row r="36" spans="1:102" s="20" customFormat="1" ht="11.25" customHeight="1" x14ac:dyDescent="0.2">
      <c r="A36" s="612" t="s">
        <v>214</v>
      </c>
      <c r="B36" s="613"/>
      <c r="C36" s="613"/>
      <c r="D36" s="613"/>
      <c r="E36" s="613"/>
      <c r="F36" s="613"/>
      <c r="G36" s="613"/>
      <c r="H36" s="614"/>
      <c r="I36" s="63"/>
      <c r="J36" s="615" t="s">
        <v>215</v>
      </c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5"/>
      <c r="AJ36" s="615"/>
      <c r="AK36" s="615"/>
      <c r="AL36" s="615"/>
      <c r="AM36" s="615"/>
      <c r="AN36" s="615"/>
      <c r="AO36" s="615"/>
      <c r="AP36" s="615"/>
      <c r="AQ36" s="615"/>
      <c r="AR36" s="615"/>
      <c r="AS36" s="615"/>
      <c r="AT36" s="615"/>
      <c r="AU36" s="615"/>
      <c r="AV36" s="615"/>
      <c r="AW36" s="615"/>
      <c r="AX36" s="615"/>
      <c r="AY36" s="615"/>
      <c r="AZ36" s="615"/>
      <c r="BA36" s="615"/>
      <c r="BB36" s="615"/>
      <c r="BC36" s="615"/>
      <c r="BD36" s="615"/>
      <c r="BE36" s="615"/>
      <c r="BF36" s="615"/>
      <c r="BG36" s="615"/>
      <c r="BH36" s="615"/>
      <c r="BI36" s="615"/>
      <c r="BJ36" s="615"/>
      <c r="BK36" s="615"/>
      <c r="BL36" s="615"/>
      <c r="BM36" s="615"/>
      <c r="BN36" s="615"/>
      <c r="BO36" s="615"/>
      <c r="BP36" s="615"/>
      <c r="BQ36" s="615"/>
      <c r="BR36" s="615"/>
      <c r="BS36" s="615"/>
      <c r="BT36" s="615"/>
      <c r="BU36" s="615"/>
      <c r="BV36" s="615"/>
      <c r="BW36" s="616"/>
      <c r="BX36" s="612" t="s">
        <v>167</v>
      </c>
      <c r="BY36" s="613"/>
      <c r="BZ36" s="613"/>
      <c r="CA36" s="613"/>
      <c r="CB36" s="613"/>
      <c r="CC36" s="613"/>
      <c r="CD36" s="613"/>
      <c r="CE36" s="613"/>
      <c r="CF36" s="613"/>
      <c r="CG36" s="614"/>
      <c r="CH36" s="623">
        <v>15.6</v>
      </c>
      <c r="CI36" s="624"/>
      <c r="CJ36" s="624"/>
      <c r="CK36" s="624"/>
      <c r="CL36" s="624"/>
      <c r="CM36" s="624"/>
      <c r="CN36" s="624"/>
      <c r="CO36" s="624"/>
      <c r="CP36" s="624"/>
      <c r="CQ36" s="624"/>
      <c r="CR36" s="624"/>
      <c r="CS36" s="624"/>
      <c r="CT36" s="624"/>
      <c r="CU36" s="624"/>
      <c r="CV36" s="624"/>
      <c r="CW36" s="624"/>
      <c r="CX36" s="624"/>
    </row>
    <row r="37" spans="1:102" s="20" customFormat="1" ht="11.25" x14ac:dyDescent="0.2">
      <c r="A37" s="612" t="s">
        <v>216</v>
      </c>
      <c r="B37" s="613"/>
      <c r="C37" s="613"/>
      <c r="D37" s="613"/>
      <c r="E37" s="613"/>
      <c r="F37" s="613"/>
      <c r="G37" s="613"/>
      <c r="H37" s="614"/>
      <c r="I37" s="63"/>
      <c r="J37" s="615" t="s">
        <v>217</v>
      </c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5"/>
      <c r="AJ37" s="615"/>
      <c r="AK37" s="615"/>
      <c r="AL37" s="615"/>
      <c r="AM37" s="615"/>
      <c r="AN37" s="615"/>
      <c r="AO37" s="615"/>
      <c r="AP37" s="615"/>
      <c r="AQ37" s="615"/>
      <c r="AR37" s="615"/>
      <c r="AS37" s="615"/>
      <c r="AT37" s="615"/>
      <c r="AU37" s="615"/>
      <c r="AV37" s="615"/>
      <c r="AW37" s="615"/>
      <c r="AX37" s="615"/>
      <c r="AY37" s="615"/>
      <c r="AZ37" s="615"/>
      <c r="BA37" s="615"/>
      <c r="BB37" s="615"/>
      <c r="BC37" s="615"/>
      <c r="BD37" s="615"/>
      <c r="BE37" s="615"/>
      <c r="BF37" s="615"/>
      <c r="BG37" s="615"/>
      <c r="BH37" s="615"/>
      <c r="BI37" s="615"/>
      <c r="BJ37" s="615"/>
      <c r="BK37" s="615"/>
      <c r="BL37" s="615"/>
      <c r="BM37" s="615"/>
      <c r="BN37" s="615"/>
      <c r="BO37" s="615"/>
      <c r="BP37" s="615"/>
      <c r="BQ37" s="615"/>
      <c r="BR37" s="615"/>
      <c r="BS37" s="615"/>
      <c r="BT37" s="615"/>
      <c r="BU37" s="615"/>
      <c r="BV37" s="615"/>
      <c r="BW37" s="616"/>
      <c r="BX37" s="612" t="s">
        <v>167</v>
      </c>
      <c r="BY37" s="613"/>
      <c r="BZ37" s="613"/>
      <c r="CA37" s="613"/>
      <c r="CB37" s="613"/>
      <c r="CC37" s="613"/>
      <c r="CD37" s="613"/>
      <c r="CE37" s="613"/>
      <c r="CF37" s="613"/>
      <c r="CG37" s="614"/>
      <c r="CH37" s="623"/>
      <c r="CI37" s="624"/>
      <c r="CJ37" s="624"/>
      <c r="CK37" s="624"/>
      <c r="CL37" s="624"/>
      <c r="CM37" s="624"/>
      <c r="CN37" s="624"/>
      <c r="CO37" s="624"/>
      <c r="CP37" s="624"/>
      <c r="CQ37" s="624"/>
      <c r="CR37" s="624"/>
      <c r="CS37" s="624"/>
      <c r="CT37" s="624"/>
      <c r="CU37" s="624"/>
      <c r="CV37" s="624"/>
      <c r="CW37" s="624"/>
      <c r="CX37" s="624"/>
    </row>
    <row r="38" spans="1:102" s="20" customFormat="1" ht="11.25" x14ac:dyDescent="0.2">
      <c r="A38" s="612" t="s">
        <v>218</v>
      </c>
      <c r="B38" s="613"/>
      <c r="C38" s="613"/>
      <c r="D38" s="613"/>
      <c r="E38" s="613"/>
      <c r="F38" s="613"/>
      <c r="G38" s="613"/>
      <c r="H38" s="614"/>
      <c r="I38" s="63"/>
      <c r="J38" s="615" t="s">
        <v>219</v>
      </c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5"/>
      <c r="AJ38" s="615"/>
      <c r="AK38" s="615"/>
      <c r="AL38" s="615"/>
      <c r="AM38" s="615"/>
      <c r="AN38" s="615"/>
      <c r="AO38" s="615"/>
      <c r="AP38" s="615"/>
      <c r="AQ38" s="615"/>
      <c r="AR38" s="615"/>
      <c r="AS38" s="615"/>
      <c r="AT38" s="615"/>
      <c r="AU38" s="615"/>
      <c r="AV38" s="615"/>
      <c r="AW38" s="615"/>
      <c r="AX38" s="615"/>
      <c r="AY38" s="615"/>
      <c r="AZ38" s="615"/>
      <c r="BA38" s="615"/>
      <c r="BB38" s="615"/>
      <c r="BC38" s="615"/>
      <c r="BD38" s="615"/>
      <c r="BE38" s="615"/>
      <c r="BF38" s="615"/>
      <c r="BG38" s="615"/>
      <c r="BH38" s="615"/>
      <c r="BI38" s="615"/>
      <c r="BJ38" s="615"/>
      <c r="BK38" s="615"/>
      <c r="BL38" s="615"/>
      <c r="BM38" s="615"/>
      <c r="BN38" s="615"/>
      <c r="BO38" s="615"/>
      <c r="BP38" s="615"/>
      <c r="BQ38" s="615"/>
      <c r="BR38" s="615"/>
      <c r="BS38" s="615"/>
      <c r="BT38" s="615"/>
      <c r="BU38" s="615"/>
      <c r="BV38" s="615"/>
      <c r="BW38" s="616"/>
      <c r="BX38" s="612" t="s">
        <v>167</v>
      </c>
      <c r="BY38" s="613"/>
      <c r="BZ38" s="613"/>
      <c r="CA38" s="613"/>
      <c r="CB38" s="613"/>
      <c r="CC38" s="613"/>
      <c r="CD38" s="613"/>
      <c r="CE38" s="613"/>
      <c r="CF38" s="613"/>
      <c r="CG38" s="614"/>
      <c r="CH38" s="623"/>
      <c r="CI38" s="624"/>
      <c r="CJ38" s="624"/>
      <c r="CK38" s="624"/>
      <c r="CL38" s="624"/>
      <c r="CM38" s="624"/>
      <c r="CN38" s="624"/>
      <c r="CO38" s="624"/>
      <c r="CP38" s="624"/>
      <c r="CQ38" s="624"/>
      <c r="CR38" s="624"/>
      <c r="CS38" s="624"/>
      <c r="CT38" s="624"/>
      <c r="CU38" s="624"/>
      <c r="CV38" s="624"/>
      <c r="CW38" s="624"/>
      <c r="CX38" s="624"/>
    </row>
    <row r="39" spans="1:102" s="20" customFormat="1" ht="11.25" x14ac:dyDescent="0.2">
      <c r="A39" s="612" t="s">
        <v>220</v>
      </c>
      <c r="B39" s="613"/>
      <c r="C39" s="613"/>
      <c r="D39" s="613"/>
      <c r="E39" s="613"/>
      <c r="F39" s="613"/>
      <c r="G39" s="613"/>
      <c r="H39" s="614"/>
      <c r="I39" s="63"/>
      <c r="J39" s="615" t="s">
        <v>221</v>
      </c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  <c r="AC39" s="615"/>
      <c r="AD39" s="615"/>
      <c r="AE39" s="615"/>
      <c r="AF39" s="615"/>
      <c r="AG39" s="615"/>
      <c r="AH39" s="615"/>
      <c r="AI39" s="615"/>
      <c r="AJ39" s="615"/>
      <c r="AK39" s="615"/>
      <c r="AL39" s="615"/>
      <c r="AM39" s="615"/>
      <c r="AN39" s="615"/>
      <c r="AO39" s="615"/>
      <c r="AP39" s="615"/>
      <c r="AQ39" s="615"/>
      <c r="AR39" s="615"/>
      <c r="AS39" s="615"/>
      <c r="AT39" s="615"/>
      <c r="AU39" s="615"/>
      <c r="AV39" s="615"/>
      <c r="AW39" s="615"/>
      <c r="AX39" s="615"/>
      <c r="AY39" s="615"/>
      <c r="AZ39" s="615"/>
      <c r="BA39" s="615"/>
      <c r="BB39" s="615"/>
      <c r="BC39" s="615"/>
      <c r="BD39" s="615"/>
      <c r="BE39" s="615"/>
      <c r="BF39" s="615"/>
      <c r="BG39" s="615"/>
      <c r="BH39" s="615"/>
      <c r="BI39" s="615"/>
      <c r="BJ39" s="615"/>
      <c r="BK39" s="615"/>
      <c r="BL39" s="615"/>
      <c r="BM39" s="615"/>
      <c r="BN39" s="615"/>
      <c r="BO39" s="615"/>
      <c r="BP39" s="615"/>
      <c r="BQ39" s="615"/>
      <c r="BR39" s="615"/>
      <c r="BS39" s="615"/>
      <c r="BT39" s="615"/>
      <c r="BU39" s="615"/>
      <c r="BV39" s="615"/>
      <c r="BW39" s="616"/>
      <c r="BX39" s="612" t="s">
        <v>167</v>
      </c>
      <c r="BY39" s="613"/>
      <c r="BZ39" s="613"/>
      <c r="CA39" s="613"/>
      <c r="CB39" s="613"/>
      <c r="CC39" s="613"/>
      <c r="CD39" s="613"/>
      <c r="CE39" s="613"/>
      <c r="CF39" s="613"/>
      <c r="CG39" s="614"/>
      <c r="CH39" s="623"/>
      <c r="CI39" s="624"/>
      <c r="CJ39" s="624"/>
      <c r="CK39" s="624"/>
      <c r="CL39" s="624"/>
      <c r="CM39" s="624"/>
      <c r="CN39" s="624"/>
      <c r="CO39" s="624"/>
      <c r="CP39" s="624"/>
      <c r="CQ39" s="624"/>
      <c r="CR39" s="624"/>
      <c r="CS39" s="624"/>
      <c r="CT39" s="624"/>
      <c r="CU39" s="624"/>
      <c r="CV39" s="624"/>
      <c r="CW39" s="624"/>
      <c r="CX39" s="624"/>
    </row>
    <row r="40" spans="1:102" s="20" customFormat="1" ht="11.25" customHeight="1" x14ac:dyDescent="0.2">
      <c r="A40" s="612" t="s">
        <v>222</v>
      </c>
      <c r="B40" s="613"/>
      <c r="C40" s="613"/>
      <c r="D40" s="613"/>
      <c r="E40" s="613"/>
      <c r="F40" s="613"/>
      <c r="G40" s="613"/>
      <c r="H40" s="614"/>
      <c r="I40" s="63"/>
      <c r="J40" s="615" t="s">
        <v>223</v>
      </c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5"/>
      <c r="AD40" s="615"/>
      <c r="AE40" s="615"/>
      <c r="AF40" s="615"/>
      <c r="AG40" s="615"/>
      <c r="AH40" s="615"/>
      <c r="AI40" s="615"/>
      <c r="AJ40" s="615"/>
      <c r="AK40" s="615"/>
      <c r="AL40" s="615"/>
      <c r="AM40" s="615"/>
      <c r="AN40" s="615"/>
      <c r="AO40" s="615"/>
      <c r="AP40" s="615"/>
      <c r="AQ40" s="615"/>
      <c r="AR40" s="615"/>
      <c r="AS40" s="615"/>
      <c r="AT40" s="615"/>
      <c r="AU40" s="615"/>
      <c r="AV40" s="615"/>
      <c r="AW40" s="615"/>
      <c r="AX40" s="615"/>
      <c r="AY40" s="615"/>
      <c r="AZ40" s="615"/>
      <c r="BA40" s="615"/>
      <c r="BB40" s="615"/>
      <c r="BC40" s="615"/>
      <c r="BD40" s="615"/>
      <c r="BE40" s="615"/>
      <c r="BF40" s="615"/>
      <c r="BG40" s="615"/>
      <c r="BH40" s="615"/>
      <c r="BI40" s="615"/>
      <c r="BJ40" s="615"/>
      <c r="BK40" s="615"/>
      <c r="BL40" s="615"/>
      <c r="BM40" s="615"/>
      <c r="BN40" s="615"/>
      <c r="BO40" s="615"/>
      <c r="BP40" s="615"/>
      <c r="BQ40" s="615"/>
      <c r="BR40" s="615"/>
      <c r="BS40" s="615"/>
      <c r="BT40" s="615"/>
      <c r="BU40" s="615"/>
      <c r="BV40" s="615"/>
      <c r="BW40" s="616"/>
      <c r="BX40" s="612" t="s">
        <v>167</v>
      </c>
      <c r="BY40" s="613"/>
      <c r="BZ40" s="613"/>
      <c r="CA40" s="613"/>
      <c r="CB40" s="613"/>
      <c r="CC40" s="613"/>
      <c r="CD40" s="613"/>
      <c r="CE40" s="613"/>
      <c r="CF40" s="613"/>
      <c r="CG40" s="614"/>
      <c r="CH40" s="623">
        <f>SUM(CH41:CX44)</f>
        <v>0</v>
      </c>
      <c r="CI40" s="624"/>
      <c r="CJ40" s="624"/>
      <c r="CK40" s="624"/>
      <c r="CL40" s="624"/>
      <c r="CM40" s="624"/>
      <c r="CN40" s="624"/>
      <c r="CO40" s="624"/>
      <c r="CP40" s="624"/>
      <c r="CQ40" s="624"/>
      <c r="CR40" s="624"/>
      <c r="CS40" s="624"/>
      <c r="CT40" s="624"/>
      <c r="CU40" s="624"/>
      <c r="CV40" s="624"/>
      <c r="CW40" s="624"/>
      <c r="CX40" s="624"/>
    </row>
    <row r="41" spans="1:102" s="20" customFormat="1" ht="11.25" customHeight="1" x14ac:dyDescent="0.2">
      <c r="A41" s="612" t="s">
        <v>224</v>
      </c>
      <c r="B41" s="613"/>
      <c r="C41" s="613"/>
      <c r="D41" s="613"/>
      <c r="E41" s="613"/>
      <c r="F41" s="613"/>
      <c r="G41" s="613"/>
      <c r="H41" s="614"/>
      <c r="I41" s="63"/>
      <c r="J41" s="615" t="s">
        <v>225</v>
      </c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  <c r="AJ41" s="615"/>
      <c r="AK41" s="615"/>
      <c r="AL41" s="615"/>
      <c r="AM41" s="615"/>
      <c r="AN41" s="615"/>
      <c r="AO41" s="615"/>
      <c r="AP41" s="615"/>
      <c r="AQ41" s="615"/>
      <c r="AR41" s="615"/>
      <c r="AS41" s="615"/>
      <c r="AT41" s="615"/>
      <c r="AU41" s="615"/>
      <c r="AV41" s="615"/>
      <c r="AW41" s="615"/>
      <c r="AX41" s="615"/>
      <c r="AY41" s="615"/>
      <c r="AZ41" s="615"/>
      <c r="BA41" s="615"/>
      <c r="BB41" s="615"/>
      <c r="BC41" s="615"/>
      <c r="BD41" s="615"/>
      <c r="BE41" s="615"/>
      <c r="BF41" s="615"/>
      <c r="BG41" s="615"/>
      <c r="BH41" s="615"/>
      <c r="BI41" s="615"/>
      <c r="BJ41" s="615"/>
      <c r="BK41" s="615"/>
      <c r="BL41" s="615"/>
      <c r="BM41" s="615"/>
      <c r="BN41" s="615"/>
      <c r="BO41" s="615"/>
      <c r="BP41" s="615"/>
      <c r="BQ41" s="615"/>
      <c r="BR41" s="615"/>
      <c r="BS41" s="615"/>
      <c r="BT41" s="615"/>
      <c r="BU41" s="615"/>
      <c r="BV41" s="615"/>
      <c r="BW41" s="616"/>
      <c r="BX41" s="612" t="s">
        <v>167</v>
      </c>
      <c r="BY41" s="613"/>
      <c r="BZ41" s="613"/>
      <c r="CA41" s="613"/>
      <c r="CB41" s="613"/>
      <c r="CC41" s="613"/>
      <c r="CD41" s="613"/>
      <c r="CE41" s="613"/>
      <c r="CF41" s="613"/>
      <c r="CG41" s="614"/>
      <c r="CH41" s="623"/>
      <c r="CI41" s="624"/>
      <c r="CJ41" s="624"/>
      <c r="CK41" s="624"/>
      <c r="CL41" s="624"/>
      <c r="CM41" s="624"/>
      <c r="CN41" s="624"/>
      <c r="CO41" s="624"/>
      <c r="CP41" s="624"/>
      <c r="CQ41" s="624"/>
      <c r="CR41" s="624"/>
      <c r="CS41" s="624"/>
      <c r="CT41" s="624"/>
      <c r="CU41" s="624"/>
      <c r="CV41" s="624"/>
      <c r="CW41" s="624"/>
      <c r="CX41" s="624"/>
    </row>
    <row r="42" spans="1:102" s="20" customFormat="1" ht="22.5" customHeight="1" x14ac:dyDescent="0.2">
      <c r="A42" s="612" t="s">
        <v>226</v>
      </c>
      <c r="B42" s="613"/>
      <c r="C42" s="613"/>
      <c r="D42" s="613"/>
      <c r="E42" s="613"/>
      <c r="F42" s="613"/>
      <c r="G42" s="613"/>
      <c r="H42" s="614"/>
      <c r="I42" s="63"/>
      <c r="J42" s="615" t="s">
        <v>227</v>
      </c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615"/>
      <c r="AG42" s="615"/>
      <c r="AH42" s="615"/>
      <c r="AI42" s="615"/>
      <c r="AJ42" s="615"/>
      <c r="AK42" s="615"/>
      <c r="AL42" s="615"/>
      <c r="AM42" s="615"/>
      <c r="AN42" s="615"/>
      <c r="AO42" s="615"/>
      <c r="AP42" s="615"/>
      <c r="AQ42" s="615"/>
      <c r="AR42" s="615"/>
      <c r="AS42" s="615"/>
      <c r="AT42" s="615"/>
      <c r="AU42" s="615"/>
      <c r="AV42" s="615"/>
      <c r="AW42" s="615"/>
      <c r="AX42" s="615"/>
      <c r="AY42" s="615"/>
      <c r="AZ42" s="615"/>
      <c r="BA42" s="615"/>
      <c r="BB42" s="615"/>
      <c r="BC42" s="615"/>
      <c r="BD42" s="615"/>
      <c r="BE42" s="615"/>
      <c r="BF42" s="615"/>
      <c r="BG42" s="615"/>
      <c r="BH42" s="615"/>
      <c r="BI42" s="615"/>
      <c r="BJ42" s="615"/>
      <c r="BK42" s="615"/>
      <c r="BL42" s="615"/>
      <c r="BM42" s="615"/>
      <c r="BN42" s="615"/>
      <c r="BO42" s="615"/>
      <c r="BP42" s="615"/>
      <c r="BQ42" s="615"/>
      <c r="BR42" s="615"/>
      <c r="BS42" s="615"/>
      <c r="BT42" s="615"/>
      <c r="BU42" s="615"/>
      <c r="BV42" s="615"/>
      <c r="BW42" s="616"/>
      <c r="BX42" s="612" t="s">
        <v>167</v>
      </c>
      <c r="BY42" s="613"/>
      <c r="BZ42" s="613"/>
      <c r="CA42" s="613"/>
      <c r="CB42" s="613"/>
      <c r="CC42" s="613"/>
      <c r="CD42" s="613"/>
      <c r="CE42" s="613"/>
      <c r="CF42" s="613"/>
      <c r="CG42" s="614"/>
      <c r="CH42" s="623"/>
      <c r="CI42" s="624"/>
      <c r="CJ42" s="624"/>
      <c r="CK42" s="624"/>
      <c r="CL42" s="624"/>
      <c r="CM42" s="624"/>
      <c r="CN42" s="624"/>
      <c r="CO42" s="624"/>
      <c r="CP42" s="624"/>
      <c r="CQ42" s="624"/>
      <c r="CR42" s="624"/>
      <c r="CS42" s="624"/>
      <c r="CT42" s="624"/>
      <c r="CU42" s="624"/>
      <c r="CV42" s="624"/>
      <c r="CW42" s="624"/>
      <c r="CX42" s="624"/>
    </row>
    <row r="43" spans="1:102" s="20" customFormat="1" ht="11.25" customHeight="1" x14ac:dyDescent="0.2">
      <c r="A43" s="612" t="s">
        <v>228</v>
      </c>
      <c r="B43" s="613"/>
      <c r="C43" s="613"/>
      <c r="D43" s="613"/>
      <c r="E43" s="613"/>
      <c r="F43" s="613"/>
      <c r="G43" s="613"/>
      <c r="H43" s="614"/>
      <c r="I43" s="63"/>
      <c r="J43" s="615" t="s">
        <v>229</v>
      </c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  <c r="AC43" s="615"/>
      <c r="AD43" s="615"/>
      <c r="AE43" s="615"/>
      <c r="AF43" s="615"/>
      <c r="AG43" s="615"/>
      <c r="AH43" s="615"/>
      <c r="AI43" s="615"/>
      <c r="AJ43" s="615"/>
      <c r="AK43" s="615"/>
      <c r="AL43" s="615"/>
      <c r="AM43" s="615"/>
      <c r="AN43" s="615"/>
      <c r="AO43" s="615"/>
      <c r="AP43" s="615"/>
      <c r="AQ43" s="615"/>
      <c r="AR43" s="615"/>
      <c r="AS43" s="615"/>
      <c r="AT43" s="615"/>
      <c r="AU43" s="615"/>
      <c r="AV43" s="615"/>
      <c r="AW43" s="615"/>
      <c r="AX43" s="615"/>
      <c r="AY43" s="615"/>
      <c r="AZ43" s="615"/>
      <c r="BA43" s="615"/>
      <c r="BB43" s="615"/>
      <c r="BC43" s="615"/>
      <c r="BD43" s="615"/>
      <c r="BE43" s="615"/>
      <c r="BF43" s="615"/>
      <c r="BG43" s="615"/>
      <c r="BH43" s="615"/>
      <c r="BI43" s="615"/>
      <c r="BJ43" s="615"/>
      <c r="BK43" s="615"/>
      <c r="BL43" s="615"/>
      <c r="BM43" s="615"/>
      <c r="BN43" s="615"/>
      <c r="BO43" s="615"/>
      <c r="BP43" s="615"/>
      <c r="BQ43" s="615"/>
      <c r="BR43" s="615"/>
      <c r="BS43" s="615"/>
      <c r="BT43" s="615"/>
      <c r="BU43" s="615"/>
      <c r="BV43" s="615"/>
      <c r="BW43" s="616"/>
      <c r="BX43" s="612" t="s">
        <v>167</v>
      </c>
      <c r="BY43" s="613"/>
      <c r="BZ43" s="613"/>
      <c r="CA43" s="613"/>
      <c r="CB43" s="613"/>
      <c r="CC43" s="613"/>
      <c r="CD43" s="613"/>
      <c r="CE43" s="613"/>
      <c r="CF43" s="613"/>
      <c r="CG43" s="614"/>
      <c r="CH43" s="623"/>
      <c r="CI43" s="624"/>
      <c r="CJ43" s="624"/>
      <c r="CK43" s="624"/>
      <c r="CL43" s="624"/>
      <c r="CM43" s="624"/>
      <c r="CN43" s="624"/>
      <c r="CO43" s="624"/>
      <c r="CP43" s="624"/>
      <c r="CQ43" s="624"/>
      <c r="CR43" s="624"/>
      <c r="CS43" s="624"/>
      <c r="CT43" s="624"/>
      <c r="CU43" s="624"/>
      <c r="CV43" s="624"/>
      <c r="CW43" s="624"/>
      <c r="CX43" s="624"/>
    </row>
    <row r="44" spans="1:102" s="20" customFormat="1" ht="11.25" customHeight="1" x14ac:dyDescent="0.2">
      <c r="A44" s="612" t="s">
        <v>230</v>
      </c>
      <c r="B44" s="613"/>
      <c r="C44" s="613"/>
      <c r="D44" s="613"/>
      <c r="E44" s="613"/>
      <c r="F44" s="613"/>
      <c r="G44" s="613"/>
      <c r="H44" s="614"/>
      <c r="I44" s="63"/>
      <c r="J44" s="615" t="s">
        <v>181</v>
      </c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  <c r="AK44" s="615"/>
      <c r="AL44" s="615"/>
      <c r="AM44" s="615"/>
      <c r="AN44" s="615"/>
      <c r="AO44" s="615"/>
      <c r="AP44" s="615"/>
      <c r="AQ44" s="615"/>
      <c r="AR44" s="615"/>
      <c r="AS44" s="615"/>
      <c r="AT44" s="615"/>
      <c r="AU44" s="615"/>
      <c r="AV44" s="615"/>
      <c r="AW44" s="615"/>
      <c r="AX44" s="615"/>
      <c r="AY44" s="615"/>
      <c r="AZ44" s="615"/>
      <c r="BA44" s="615"/>
      <c r="BB44" s="615"/>
      <c r="BC44" s="615"/>
      <c r="BD44" s="615"/>
      <c r="BE44" s="615"/>
      <c r="BF44" s="615"/>
      <c r="BG44" s="615"/>
      <c r="BH44" s="615"/>
      <c r="BI44" s="615"/>
      <c r="BJ44" s="615"/>
      <c r="BK44" s="615"/>
      <c r="BL44" s="615"/>
      <c r="BM44" s="615"/>
      <c r="BN44" s="615"/>
      <c r="BO44" s="615"/>
      <c r="BP44" s="615"/>
      <c r="BQ44" s="615"/>
      <c r="BR44" s="615"/>
      <c r="BS44" s="615"/>
      <c r="BT44" s="615"/>
      <c r="BU44" s="615"/>
      <c r="BV44" s="615"/>
      <c r="BW44" s="616"/>
      <c r="BX44" s="612" t="s">
        <v>167</v>
      </c>
      <c r="BY44" s="613"/>
      <c r="BZ44" s="613"/>
      <c r="CA44" s="613"/>
      <c r="CB44" s="613"/>
      <c r="CC44" s="613"/>
      <c r="CD44" s="613"/>
      <c r="CE44" s="613"/>
      <c r="CF44" s="613"/>
      <c r="CG44" s="614"/>
      <c r="CH44" s="623"/>
      <c r="CI44" s="624"/>
      <c r="CJ44" s="624"/>
      <c r="CK44" s="624"/>
      <c r="CL44" s="624"/>
      <c r="CM44" s="624"/>
      <c r="CN44" s="624"/>
      <c r="CO44" s="624"/>
      <c r="CP44" s="624"/>
      <c r="CQ44" s="624"/>
      <c r="CR44" s="624"/>
      <c r="CS44" s="624"/>
      <c r="CT44" s="624"/>
      <c r="CU44" s="624"/>
      <c r="CV44" s="624"/>
      <c r="CW44" s="624"/>
      <c r="CX44" s="624"/>
    </row>
    <row r="45" spans="1:102" s="20" customFormat="1" ht="11.25" customHeight="1" x14ac:dyDescent="0.2">
      <c r="A45" s="625" t="s">
        <v>231</v>
      </c>
      <c r="B45" s="626"/>
      <c r="C45" s="626"/>
      <c r="D45" s="626"/>
      <c r="E45" s="626"/>
      <c r="F45" s="626"/>
      <c r="G45" s="626"/>
      <c r="H45" s="627"/>
      <c r="I45" s="66"/>
      <c r="J45" s="619" t="s">
        <v>232</v>
      </c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  <c r="AC45" s="619"/>
      <c r="AD45" s="619"/>
      <c r="AE45" s="619"/>
      <c r="AF45" s="619"/>
      <c r="AG45" s="619"/>
      <c r="AH45" s="619"/>
      <c r="AI45" s="619"/>
      <c r="AJ45" s="619"/>
      <c r="AK45" s="619"/>
      <c r="AL45" s="619"/>
      <c r="AM45" s="619"/>
      <c r="AN45" s="619"/>
      <c r="AO45" s="619"/>
      <c r="AP45" s="619"/>
      <c r="AQ45" s="619"/>
      <c r="AR45" s="619"/>
      <c r="AS45" s="619"/>
      <c r="AT45" s="619"/>
      <c r="AU45" s="619"/>
      <c r="AV45" s="619"/>
      <c r="AW45" s="619"/>
      <c r="AX45" s="619"/>
      <c r="AY45" s="619"/>
      <c r="AZ45" s="619"/>
      <c r="BA45" s="619"/>
      <c r="BB45" s="619"/>
      <c r="BC45" s="619"/>
      <c r="BD45" s="619"/>
      <c r="BE45" s="619"/>
      <c r="BF45" s="619"/>
      <c r="BG45" s="619"/>
      <c r="BH45" s="619"/>
      <c r="BI45" s="619"/>
      <c r="BJ45" s="619"/>
      <c r="BK45" s="619"/>
      <c r="BL45" s="619"/>
      <c r="BM45" s="619"/>
      <c r="BN45" s="619"/>
      <c r="BO45" s="619"/>
      <c r="BP45" s="619"/>
      <c r="BQ45" s="619"/>
      <c r="BR45" s="619"/>
      <c r="BS45" s="619"/>
      <c r="BT45" s="619"/>
      <c r="BU45" s="619"/>
      <c r="BV45" s="619"/>
      <c r="BW45" s="620"/>
      <c r="BX45" s="612" t="s">
        <v>167</v>
      </c>
      <c r="BY45" s="613"/>
      <c r="BZ45" s="613"/>
      <c r="CA45" s="613"/>
      <c r="CB45" s="613"/>
      <c r="CC45" s="613"/>
      <c r="CD45" s="613"/>
      <c r="CE45" s="613"/>
      <c r="CF45" s="613"/>
      <c r="CG45" s="614"/>
      <c r="CH45" s="621">
        <v>337.43</v>
      </c>
      <c r="CI45" s="622"/>
      <c r="CJ45" s="622"/>
      <c r="CK45" s="622"/>
      <c r="CL45" s="622"/>
      <c r="CM45" s="622"/>
      <c r="CN45" s="622"/>
      <c r="CO45" s="622"/>
      <c r="CP45" s="622"/>
      <c r="CQ45" s="622"/>
      <c r="CR45" s="622"/>
      <c r="CS45" s="622"/>
      <c r="CT45" s="622"/>
      <c r="CU45" s="622"/>
      <c r="CV45" s="622"/>
      <c r="CW45" s="622"/>
      <c r="CX45" s="622"/>
    </row>
    <row r="46" spans="1:102" s="20" customFormat="1" ht="11.25" customHeight="1" x14ac:dyDescent="0.2">
      <c r="A46" s="625" t="s">
        <v>233</v>
      </c>
      <c r="B46" s="626"/>
      <c r="C46" s="626"/>
      <c r="D46" s="626"/>
      <c r="E46" s="626"/>
      <c r="F46" s="626"/>
      <c r="G46" s="626"/>
      <c r="H46" s="627"/>
      <c r="I46" s="66"/>
      <c r="J46" s="619" t="s">
        <v>234</v>
      </c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9"/>
      <c r="AO46" s="619"/>
      <c r="AP46" s="619"/>
      <c r="AQ46" s="619"/>
      <c r="AR46" s="619"/>
      <c r="AS46" s="619"/>
      <c r="AT46" s="619"/>
      <c r="AU46" s="619"/>
      <c r="AV46" s="619"/>
      <c r="AW46" s="619"/>
      <c r="AX46" s="619"/>
      <c r="AY46" s="619"/>
      <c r="AZ46" s="619"/>
      <c r="BA46" s="619"/>
      <c r="BB46" s="619"/>
      <c r="BC46" s="619"/>
      <c r="BD46" s="619"/>
      <c r="BE46" s="619"/>
      <c r="BF46" s="619"/>
      <c r="BG46" s="619"/>
      <c r="BH46" s="619"/>
      <c r="BI46" s="619"/>
      <c r="BJ46" s="619"/>
      <c r="BK46" s="619"/>
      <c r="BL46" s="619"/>
      <c r="BM46" s="619"/>
      <c r="BN46" s="619"/>
      <c r="BO46" s="619"/>
      <c r="BP46" s="619"/>
      <c r="BQ46" s="619"/>
      <c r="BR46" s="619"/>
      <c r="BS46" s="619"/>
      <c r="BT46" s="619"/>
      <c r="BU46" s="619"/>
      <c r="BV46" s="619"/>
      <c r="BW46" s="620"/>
      <c r="BX46" s="612" t="s">
        <v>167</v>
      </c>
      <c r="BY46" s="613"/>
      <c r="BZ46" s="613"/>
      <c r="CA46" s="613"/>
      <c r="CB46" s="613"/>
      <c r="CC46" s="613"/>
      <c r="CD46" s="613"/>
      <c r="CE46" s="613"/>
      <c r="CF46" s="613"/>
      <c r="CG46" s="614"/>
      <c r="CH46" s="621">
        <f>SUM(CH47:CX52)</f>
        <v>11.52</v>
      </c>
      <c r="CI46" s="622"/>
      <c r="CJ46" s="622"/>
      <c r="CK46" s="622"/>
      <c r="CL46" s="622"/>
      <c r="CM46" s="622"/>
      <c r="CN46" s="622"/>
      <c r="CO46" s="622"/>
      <c r="CP46" s="622"/>
      <c r="CQ46" s="622"/>
      <c r="CR46" s="622"/>
      <c r="CS46" s="622"/>
      <c r="CT46" s="622"/>
      <c r="CU46" s="622"/>
      <c r="CV46" s="622"/>
      <c r="CW46" s="622"/>
      <c r="CX46" s="622"/>
    </row>
    <row r="47" spans="1:102" s="20" customFormat="1" ht="11.25" customHeight="1" x14ac:dyDescent="0.2">
      <c r="A47" s="612" t="s">
        <v>235</v>
      </c>
      <c r="B47" s="613"/>
      <c r="C47" s="613"/>
      <c r="D47" s="613"/>
      <c r="E47" s="613"/>
      <c r="F47" s="613"/>
      <c r="G47" s="613"/>
      <c r="H47" s="614"/>
      <c r="I47" s="63"/>
      <c r="J47" s="615" t="s">
        <v>236</v>
      </c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  <c r="AC47" s="615"/>
      <c r="AD47" s="615"/>
      <c r="AE47" s="615"/>
      <c r="AF47" s="615"/>
      <c r="AG47" s="615"/>
      <c r="AH47" s="615"/>
      <c r="AI47" s="615"/>
      <c r="AJ47" s="615"/>
      <c r="AK47" s="615"/>
      <c r="AL47" s="615"/>
      <c r="AM47" s="615"/>
      <c r="AN47" s="615"/>
      <c r="AO47" s="615"/>
      <c r="AP47" s="615"/>
      <c r="AQ47" s="615"/>
      <c r="AR47" s="615"/>
      <c r="AS47" s="615"/>
      <c r="AT47" s="615"/>
      <c r="AU47" s="615"/>
      <c r="AV47" s="615"/>
      <c r="AW47" s="615"/>
      <c r="AX47" s="615"/>
      <c r="AY47" s="615"/>
      <c r="AZ47" s="615"/>
      <c r="BA47" s="615"/>
      <c r="BB47" s="615"/>
      <c r="BC47" s="615"/>
      <c r="BD47" s="615"/>
      <c r="BE47" s="615"/>
      <c r="BF47" s="615"/>
      <c r="BG47" s="615"/>
      <c r="BH47" s="615"/>
      <c r="BI47" s="615"/>
      <c r="BJ47" s="615"/>
      <c r="BK47" s="615"/>
      <c r="BL47" s="615"/>
      <c r="BM47" s="615"/>
      <c r="BN47" s="615"/>
      <c r="BO47" s="615"/>
      <c r="BP47" s="615"/>
      <c r="BQ47" s="615"/>
      <c r="BR47" s="615"/>
      <c r="BS47" s="615"/>
      <c r="BT47" s="615"/>
      <c r="BU47" s="615"/>
      <c r="BV47" s="615"/>
      <c r="BW47" s="616"/>
      <c r="BX47" s="612" t="s">
        <v>167</v>
      </c>
      <c r="BY47" s="613"/>
      <c r="BZ47" s="613"/>
      <c r="CA47" s="613"/>
      <c r="CB47" s="613"/>
      <c r="CC47" s="613"/>
      <c r="CD47" s="613"/>
      <c r="CE47" s="613"/>
      <c r="CF47" s="613"/>
      <c r="CG47" s="614"/>
      <c r="CH47" s="623"/>
      <c r="CI47" s="624"/>
      <c r="CJ47" s="624"/>
      <c r="CK47" s="624"/>
      <c r="CL47" s="624"/>
      <c r="CM47" s="624"/>
      <c r="CN47" s="624"/>
      <c r="CO47" s="624"/>
      <c r="CP47" s="624"/>
      <c r="CQ47" s="624"/>
      <c r="CR47" s="624"/>
      <c r="CS47" s="624"/>
      <c r="CT47" s="624"/>
      <c r="CU47" s="624"/>
      <c r="CV47" s="624"/>
      <c r="CW47" s="624"/>
      <c r="CX47" s="624"/>
    </row>
    <row r="48" spans="1:102" s="20" customFormat="1" ht="11.25" customHeight="1" x14ac:dyDescent="0.2">
      <c r="A48" s="612" t="s">
        <v>237</v>
      </c>
      <c r="B48" s="613"/>
      <c r="C48" s="613"/>
      <c r="D48" s="613"/>
      <c r="E48" s="613"/>
      <c r="F48" s="613"/>
      <c r="G48" s="613"/>
      <c r="H48" s="614"/>
      <c r="I48" s="63"/>
      <c r="J48" s="615" t="s">
        <v>238</v>
      </c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615"/>
      <c r="AI48" s="615"/>
      <c r="AJ48" s="615"/>
      <c r="AK48" s="615"/>
      <c r="AL48" s="615"/>
      <c r="AM48" s="615"/>
      <c r="AN48" s="615"/>
      <c r="AO48" s="615"/>
      <c r="AP48" s="615"/>
      <c r="AQ48" s="615"/>
      <c r="AR48" s="615"/>
      <c r="AS48" s="615"/>
      <c r="AT48" s="615"/>
      <c r="AU48" s="615"/>
      <c r="AV48" s="615"/>
      <c r="AW48" s="615"/>
      <c r="AX48" s="615"/>
      <c r="AY48" s="615"/>
      <c r="AZ48" s="615"/>
      <c r="BA48" s="615"/>
      <c r="BB48" s="615"/>
      <c r="BC48" s="615"/>
      <c r="BD48" s="615"/>
      <c r="BE48" s="615"/>
      <c r="BF48" s="615"/>
      <c r="BG48" s="615"/>
      <c r="BH48" s="615"/>
      <c r="BI48" s="615"/>
      <c r="BJ48" s="615"/>
      <c r="BK48" s="615"/>
      <c r="BL48" s="615"/>
      <c r="BM48" s="615"/>
      <c r="BN48" s="615"/>
      <c r="BO48" s="615"/>
      <c r="BP48" s="615"/>
      <c r="BQ48" s="615"/>
      <c r="BR48" s="615"/>
      <c r="BS48" s="615"/>
      <c r="BT48" s="615"/>
      <c r="BU48" s="615"/>
      <c r="BV48" s="615"/>
      <c r="BW48" s="616"/>
      <c r="BX48" s="612" t="s">
        <v>167</v>
      </c>
      <c r="BY48" s="613"/>
      <c r="BZ48" s="613"/>
      <c r="CA48" s="613"/>
      <c r="CB48" s="613"/>
      <c r="CC48" s="613"/>
      <c r="CD48" s="613"/>
      <c r="CE48" s="613"/>
      <c r="CF48" s="613"/>
      <c r="CG48" s="614"/>
      <c r="CH48" s="623">
        <v>11.52</v>
      </c>
      <c r="CI48" s="624"/>
      <c r="CJ48" s="624"/>
      <c r="CK48" s="624"/>
      <c r="CL48" s="624"/>
      <c r="CM48" s="624"/>
      <c r="CN48" s="624"/>
      <c r="CO48" s="624"/>
      <c r="CP48" s="624"/>
      <c r="CQ48" s="624"/>
      <c r="CR48" s="624"/>
      <c r="CS48" s="624"/>
      <c r="CT48" s="624"/>
      <c r="CU48" s="624"/>
      <c r="CV48" s="624"/>
      <c r="CW48" s="624"/>
      <c r="CX48" s="624"/>
    </row>
    <row r="49" spans="1:102" s="20" customFormat="1" ht="11.25" customHeight="1" x14ac:dyDescent="0.2">
      <c r="A49" s="612" t="s">
        <v>239</v>
      </c>
      <c r="B49" s="613"/>
      <c r="C49" s="613"/>
      <c r="D49" s="613"/>
      <c r="E49" s="613"/>
      <c r="F49" s="613"/>
      <c r="G49" s="613"/>
      <c r="H49" s="614"/>
      <c r="I49" s="63"/>
      <c r="J49" s="615" t="s">
        <v>240</v>
      </c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615"/>
      <c r="AI49" s="615"/>
      <c r="AJ49" s="615"/>
      <c r="AK49" s="615"/>
      <c r="AL49" s="615"/>
      <c r="AM49" s="615"/>
      <c r="AN49" s="615"/>
      <c r="AO49" s="615"/>
      <c r="AP49" s="615"/>
      <c r="AQ49" s="615"/>
      <c r="AR49" s="615"/>
      <c r="AS49" s="615"/>
      <c r="AT49" s="615"/>
      <c r="AU49" s="615"/>
      <c r="AV49" s="615"/>
      <c r="AW49" s="615"/>
      <c r="AX49" s="615"/>
      <c r="AY49" s="615"/>
      <c r="AZ49" s="615"/>
      <c r="BA49" s="615"/>
      <c r="BB49" s="615"/>
      <c r="BC49" s="615"/>
      <c r="BD49" s="615"/>
      <c r="BE49" s="615"/>
      <c r="BF49" s="615"/>
      <c r="BG49" s="615"/>
      <c r="BH49" s="615"/>
      <c r="BI49" s="615"/>
      <c r="BJ49" s="615"/>
      <c r="BK49" s="615"/>
      <c r="BL49" s="615"/>
      <c r="BM49" s="615"/>
      <c r="BN49" s="615"/>
      <c r="BO49" s="615"/>
      <c r="BP49" s="615"/>
      <c r="BQ49" s="615"/>
      <c r="BR49" s="615"/>
      <c r="BS49" s="615"/>
      <c r="BT49" s="615"/>
      <c r="BU49" s="615"/>
      <c r="BV49" s="615"/>
      <c r="BW49" s="616"/>
      <c r="BX49" s="612" t="s">
        <v>167</v>
      </c>
      <c r="BY49" s="613"/>
      <c r="BZ49" s="613"/>
      <c r="CA49" s="613"/>
      <c r="CB49" s="613"/>
      <c r="CC49" s="613"/>
      <c r="CD49" s="613"/>
      <c r="CE49" s="613"/>
      <c r="CF49" s="613"/>
      <c r="CG49" s="614"/>
      <c r="CH49" s="623"/>
      <c r="CI49" s="624"/>
      <c r="CJ49" s="624"/>
      <c r="CK49" s="624"/>
      <c r="CL49" s="624"/>
      <c r="CM49" s="624"/>
      <c r="CN49" s="624"/>
      <c r="CO49" s="624"/>
      <c r="CP49" s="624"/>
      <c r="CQ49" s="624"/>
      <c r="CR49" s="624"/>
      <c r="CS49" s="624"/>
      <c r="CT49" s="624"/>
      <c r="CU49" s="624"/>
      <c r="CV49" s="624"/>
      <c r="CW49" s="624"/>
      <c r="CX49" s="624"/>
    </row>
    <row r="50" spans="1:102" s="20" customFormat="1" ht="11.25" customHeight="1" x14ac:dyDescent="0.2">
      <c r="A50" s="612" t="s">
        <v>241</v>
      </c>
      <c r="B50" s="613"/>
      <c r="C50" s="613"/>
      <c r="D50" s="613"/>
      <c r="E50" s="613"/>
      <c r="F50" s="613"/>
      <c r="G50" s="613"/>
      <c r="H50" s="614"/>
      <c r="I50" s="63"/>
      <c r="J50" s="615" t="s">
        <v>242</v>
      </c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  <c r="AC50" s="615"/>
      <c r="AD50" s="615"/>
      <c r="AE50" s="615"/>
      <c r="AF50" s="615"/>
      <c r="AG50" s="615"/>
      <c r="AH50" s="615"/>
      <c r="AI50" s="615"/>
      <c r="AJ50" s="615"/>
      <c r="AK50" s="615"/>
      <c r="AL50" s="615"/>
      <c r="AM50" s="615"/>
      <c r="AN50" s="615"/>
      <c r="AO50" s="615"/>
      <c r="AP50" s="615"/>
      <c r="AQ50" s="615"/>
      <c r="AR50" s="615"/>
      <c r="AS50" s="615"/>
      <c r="AT50" s="615"/>
      <c r="AU50" s="615"/>
      <c r="AV50" s="615"/>
      <c r="AW50" s="615"/>
      <c r="AX50" s="615"/>
      <c r="AY50" s="615"/>
      <c r="AZ50" s="615"/>
      <c r="BA50" s="615"/>
      <c r="BB50" s="615"/>
      <c r="BC50" s="615"/>
      <c r="BD50" s="615"/>
      <c r="BE50" s="615"/>
      <c r="BF50" s="615"/>
      <c r="BG50" s="615"/>
      <c r="BH50" s="615"/>
      <c r="BI50" s="615"/>
      <c r="BJ50" s="615"/>
      <c r="BK50" s="615"/>
      <c r="BL50" s="615"/>
      <c r="BM50" s="615"/>
      <c r="BN50" s="615"/>
      <c r="BO50" s="615"/>
      <c r="BP50" s="615"/>
      <c r="BQ50" s="615"/>
      <c r="BR50" s="615"/>
      <c r="BS50" s="615"/>
      <c r="BT50" s="615"/>
      <c r="BU50" s="615"/>
      <c r="BV50" s="615"/>
      <c r="BW50" s="616"/>
      <c r="BX50" s="612" t="s">
        <v>167</v>
      </c>
      <c r="BY50" s="613"/>
      <c r="BZ50" s="613"/>
      <c r="CA50" s="613"/>
      <c r="CB50" s="613"/>
      <c r="CC50" s="613"/>
      <c r="CD50" s="613"/>
      <c r="CE50" s="613"/>
      <c r="CF50" s="613"/>
      <c r="CG50" s="614"/>
      <c r="CH50" s="623"/>
      <c r="CI50" s="624"/>
      <c r="CJ50" s="624"/>
      <c r="CK50" s="624"/>
      <c r="CL50" s="624"/>
      <c r="CM50" s="624"/>
      <c r="CN50" s="624"/>
      <c r="CO50" s="624"/>
      <c r="CP50" s="624"/>
      <c r="CQ50" s="624"/>
      <c r="CR50" s="624"/>
      <c r="CS50" s="624"/>
      <c r="CT50" s="624"/>
      <c r="CU50" s="624"/>
      <c r="CV50" s="624"/>
      <c r="CW50" s="624"/>
      <c r="CX50" s="624"/>
    </row>
    <row r="51" spans="1:102" s="20" customFormat="1" ht="11.25" customHeight="1" x14ac:dyDescent="0.2">
      <c r="A51" s="612" t="s">
        <v>243</v>
      </c>
      <c r="B51" s="613"/>
      <c r="C51" s="613"/>
      <c r="D51" s="613"/>
      <c r="E51" s="613"/>
      <c r="F51" s="613"/>
      <c r="G51" s="613"/>
      <c r="H51" s="614"/>
      <c r="I51" s="63"/>
      <c r="J51" s="615" t="s">
        <v>244</v>
      </c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  <c r="AC51" s="615"/>
      <c r="AD51" s="615"/>
      <c r="AE51" s="615"/>
      <c r="AF51" s="615"/>
      <c r="AG51" s="615"/>
      <c r="AH51" s="615"/>
      <c r="AI51" s="615"/>
      <c r="AJ51" s="615"/>
      <c r="AK51" s="615"/>
      <c r="AL51" s="615"/>
      <c r="AM51" s="615"/>
      <c r="AN51" s="615"/>
      <c r="AO51" s="615"/>
      <c r="AP51" s="615"/>
      <c r="AQ51" s="615"/>
      <c r="AR51" s="615"/>
      <c r="AS51" s="615"/>
      <c r="AT51" s="615"/>
      <c r="AU51" s="615"/>
      <c r="AV51" s="615"/>
      <c r="AW51" s="615"/>
      <c r="AX51" s="615"/>
      <c r="AY51" s="615"/>
      <c r="AZ51" s="615"/>
      <c r="BA51" s="615"/>
      <c r="BB51" s="615"/>
      <c r="BC51" s="615"/>
      <c r="BD51" s="615"/>
      <c r="BE51" s="615"/>
      <c r="BF51" s="615"/>
      <c r="BG51" s="615"/>
      <c r="BH51" s="615"/>
      <c r="BI51" s="615"/>
      <c r="BJ51" s="615"/>
      <c r="BK51" s="615"/>
      <c r="BL51" s="615"/>
      <c r="BM51" s="615"/>
      <c r="BN51" s="615"/>
      <c r="BO51" s="615"/>
      <c r="BP51" s="615"/>
      <c r="BQ51" s="615"/>
      <c r="BR51" s="615"/>
      <c r="BS51" s="615"/>
      <c r="BT51" s="615"/>
      <c r="BU51" s="615"/>
      <c r="BV51" s="615"/>
      <c r="BW51" s="616"/>
      <c r="BX51" s="612" t="s">
        <v>167</v>
      </c>
      <c r="BY51" s="613"/>
      <c r="BZ51" s="613"/>
      <c r="CA51" s="613"/>
      <c r="CB51" s="613"/>
      <c r="CC51" s="613"/>
      <c r="CD51" s="613"/>
      <c r="CE51" s="613"/>
      <c r="CF51" s="613"/>
      <c r="CG51" s="614"/>
      <c r="CH51" s="623"/>
      <c r="CI51" s="624"/>
      <c r="CJ51" s="624"/>
      <c r="CK51" s="624"/>
      <c r="CL51" s="624"/>
      <c r="CM51" s="624"/>
      <c r="CN51" s="624"/>
      <c r="CO51" s="624"/>
      <c r="CP51" s="624"/>
      <c r="CQ51" s="624"/>
      <c r="CR51" s="624"/>
      <c r="CS51" s="624"/>
      <c r="CT51" s="624"/>
      <c r="CU51" s="624"/>
      <c r="CV51" s="624"/>
      <c r="CW51" s="624"/>
      <c r="CX51" s="624"/>
    </row>
    <row r="52" spans="1:102" s="20" customFormat="1" ht="11.25" customHeight="1" x14ac:dyDescent="0.2">
      <c r="A52" s="612" t="s">
        <v>245</v>
      </c>
      <c r="B52" s="613"/>
      <c r="C52" s="613"/>
      <c r="D52" s="613"/>
      <c r="E52" s="613"/>
      <c r="F52" s="613"/>
      <c r="G52" s="613"/>
      <c r="H52" s="614"/>
      <c r="I52" s="63"/>
      <c r="J52" s="615" t="s">
        <v>181</v>
      </c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  <c r="AC52" s="615"/>
      <c r="AD52" s="615"/>
      <c r="AE52" s="615"/>
      <c r="AF52" s="615"/>
      <c r="AG52" s="615"/>
      <c r="AH52" s="615"/>
      <c r="AI52" s="615"/>
      <c r="AJ52" s="615"/>
      <c r="AK52" s="615"/>
      <c r="AL52" s="615"/>
      <c r="AM52" s="615"/>
      <c r="AN52" s="615"/>
      <c r="AO52" s="615"/>
      <c r="AP52" s="615"/>
      <c r="AQ52" s="615"/>
      <c r="AR52" s="615"/>
      <c r="AS52" s="615"/>
      <c r="AT52" s="615"/>
      <c r="AU52" s="615"/>
      <c r="AV52" s="615"/>
      <c r="AW52" s="615"/>
      <c r="AX52" s="615"/>
      <c r="AY52" s="615"/>
      <c r="AZ52" s="615"/>
      <c r="BA52" s="615"/>
      <c r="BB52" s="615"/>
      <c r="BC52" s="615"/>
      <c r="BD52" s="615"/>
      <c r="BE52" s="615"/>
      <c r="BF52" s="615"/>
      <c r="BG52" s="615"/>
      <c r="BH52" s="615"/>
      <c r="BI52" s="615"/>
      <c r="BJ52" s="615"/>
      <c r="BK52" s="615"/>
      <c r="BL52" s="615"/>
      <c r="BM52" s="615"/>
      <c r="BN52" s="615"/>
      <c r="BO52" s="615"/>
      <c r="BP52" s="615"/>
      <c r="BQ52" s="615"/>
      <c r="BR52" s="615"/>
      <c r="BS52" s="615"/>
      <c r="BT52" s="615"/>
      <c r="BU52" s="615"/>
      <c r="BV52" s="615"/>
      <c r="BW52" s="616"/>
      <c r="BX52" s="612" t="s">
        <v>167</v>
      </c>
      <c r="BY52" s="613"/>
      <c r="BZ52" s="613"/>
      <c r="CA52" s="613"/>
      <c r="CB52" s="613"/>
      <c r="CC52" s="613"/>
      <c r="CD52" s="613"/>
      <c r="CE52" s="613"/>
      <c r="CF52" s="613"/>
      <c r="CG52" s="614"/>
      <c r="CH52" s="623"/>
      <c r="CI52" s="624"/>
      <c r="CJ52" s="624"/>
      <c r="CK52" s="624"/>
      <c r="CL52" s="624"/>
      <c r="CM52" s="624"/>
      <c r="CN52" s="624"/>
      <c r="CO52" s="624"/>
      <c r="CP52" s="624"/>
      <c r="CQ52" s="624"/>
      <c r="CR52" s="624"/>
      <c r="CS52" s="624"/>
      <c r="CT52" s="624"/>
      <c r="CU52" s="624"/>
      <c r="CV52" s="624"/>
      <c r="CW52" s="624"/>
      <c r="CX52" s="624"/>
    </row>
    <row r="53" spans="1:102" s="20" customFormat="1" ht="11.25" customHeight="1" x14ac:dyDescent="0.2">
      <c r="A53" s="625">
        <v>2</v>
      </c>
      <c r="B53" s="626"/>
      <c r="C53" s="626"/>
      <c r="D53" s="626"/>
      <c r="E53" s="626"/>
      <c r="F53" s="626"/>
      <c r="G53" s="626"/>
      <c r="H53" s="627"/>
      <c r="I53" s="66"/>
      <c r="J53" s="619" t="s">
        <v>246</v>
      </c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  <c r="AC53" s="619"/>
      <c r="AD53" s="619"/>
      <c r="AE53" s="619"/>
      <c r="AF53" s="619"/>
      <c r="AG53" s="619"/>
      <c r="AH53" s="619"/>
      <c r="AI53" s="619"/>
      <c r="AJ53" s="619"/>
      <c r="AK53" s="619"/>
      <c r="AL53" s="619"/>
      <c r="AM53" s="619"/>
      <c r="AN53" s="619"/>
      <c r="AO53" s="619"/>
      <c r="AP53" s="619"/>
      <c r="AQ53" s="619"/>
      <c r="AR53" s="619"/>
      <c r="AS53" s="619"/>
      <c r="AT53" s="619"/>
      <c r="AU53" s="619"/>
      <c r="AV53" s="619"/>
      <c r="AW53" s="619"/>
      <c r="AX53" s="619"/>
      <c r="AY53" s="619"/>
      <c r="AZ53" s="619"/>
      <c r="BA53" s="619"/>
      <c r="BB53" s="619"/>
      <c r="BC53" s="619"/>
      <c r="BD53" s="619"/>
      <c r="BE53" s="619"/>
      <c r="BF53" s="619"/>
      <c r="BG53" s="619"/>
      <c r="BH53" s="619"/>
      <c r="BI53" s="619"/>
      <c r="BJ53" s="619"/>
      <c r="BK53" s="619"/>
      <c r="BL53" s="619"/>
      <c r="BM53" s="619"/>
      <c r="BN53" s="619"/>
      <c r="BO53" s="619"/>
      <c r="BP53" s="619"/>
      <c r="BQ53" s="619"/>
      <c r="BR53" s="619"/>
      <c r="BS53" s="619"/>
      <c r="BT53" s="619"/>
      <c r="BU53" s="619"/>
      <c r="BV53" s="619"/>
      <c r="BW53" s="620"/>
      <c r="BX53" s="612" t="s">
        <v>167</v>
      </c>
      <c r="BY53" s="613"/>
      <c r="BZ53" s="613"/>
      <c r="CA53" s="613"/>
      <c r="CB53" s="613"/>
      <c r="CC53" s="613"/>
      <c r="CD53" s="613"/>
      <c r="CE53" s="613"/>
      <c r="CF53" s="613"/>
      <c r="CG53" s="614"/>
      <c r="CH53" s="621">
        <v>0</v>
      </c>
      <c r="CI53" s="622"/>
      <c r="CJ53" s="622"/>
      <c r="CK53" s="622"/>
      <c r="CL53" s="622"/>
      <c r="CM53" s="622"/>
      <c r="CN53" s="622"/>
      <c r="CO53" s="622"/>
      <c r="CP53" s="622"/>
      <c r="CQ53" s="622"/>
      <c r="CR53" s="622"/>
      <c r="CS53" s="622"/>
      <c r="CT53" s="622"/>
      <c r="CU53" s="622"/>
      <c r="CV53" s="622"/>
      <c r="CW53" s="622"/>
      <c r="CX53" s="622"/>
    </row>
    <row r="54" spans="1:102" s="20" customFormat="1" ht="11.25" customHeight="1" x14ac:dyDescent="0.2">
      <c r="A54" s="625">
        <v>3</v>
      </c>
      <c r="B54" s="626"/>
      <c r="C54" s="626"/>
      <c r="D54" s="626"/>
      <c r="E54" s="626"/>
      <c r="F54" s="626"/>
      <c r="G54" s="626"/>
      <c r="H54" s="627"/>
      <c r="I54" s="66"/>
      <c r="J54" s="619" t="s">
        <v>247</v>
      </c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  <c r="AC54" s="619"/>
      <c r="AD54" s="619"/>
      <c r="AE54" s="619"/>
      <c r="AF54" s="619"/>
      <c r="AG54" s="619"/>
      <c r="AH54" s="619"/>
      <c r="AI54" s="619"/>
      <c r="AJ54" s="619"/>
      <c r="AK54" s="619"/>
      <c r="AL54" s="619"/>
      <c r="AM54" s="619"/>
      <c r="AN54" s="619"/>
      <c r="AO54" s="619"/>
      <c r="AP54" s="619"/>
      <c r="AQ54" s="619"/>
      <c r="AR54" s="619"/>
      <c r="AS54" s="619"/>
      <c r="AT54" s="619"/>
      <c r="AU54" s="619"/>
      <c r="AV54" s="619"/>
      <c r="AW54" s="619"/>
      <c r="AX54" s="619"/>
      <c r="AY54" s="619"/>
      <c r="AZ54" s="619"/>
      <c r="BA54" s="619"/>
      <c r="BB54" s="619"/>
      <c r="BC54" s="619"/>
      <c r="BD54" s="619"/>
      <c r="BE54" s="619"/>
      <c r="BF54" s="619"/>
      <c r="BG54" s="619"/>
      <c r="BH54" s="619"/>
      <c r="BI54" s="619"/>
      <c r="BJ54" s="619"/>
      <c r="BK54" s="619"/>
      <c r="BL54" s="619"/>
      <c r="BM54" s="619"/>
      <c r="BN54" s="619"/>
      <c r="BO54" s="619"/>
      <c r="BP54" s="619"/>
      <c r="BQ54" s="619"/>
      <c r="BR54" s="619"/>
      <c r="BS54" s="619"/>
      <c r="BT54" s="619"/>
      <c r="BU54" s="619"/>
      <c r="BV54" s="619"/>
      <c r="BW54" s="620"/>
      <c r="BX54" s="612" t="s">
        <v>167</v>
      </c>
      <c r="BY54" s="613"/>
      <c r="BZ54" s="613"/>
      <c r="CA54" s="613"/>
      <c r="CB54" s="613"/>
      <c r="CC54" s="613"/>
      <c r="CD54" s="613"/>
      <c r="CE54" s="613"/>
      <c r="CF54" s="613"/>
      <c r="CG54" s="614"/>
      <c r="CH54" s="621">
        <f>SUM(CH55:CX59)</f>
        <v>0</v>
      </c>
      <c r="CI54" s="622"/>
      <c r="CJ54" s="622"/>
      <c r="CK54" s="622"/>
      <c r="CL54" s="622"/>
      <c r="CM54" s="622"/>
      <c r="CN54" s="622"/>
      <c r="CO54" s="622"/>
      <c r="CP54" s="622"/>
      <c r="CQ54" s="622"/>
      <c r="CR54" s="622"/>
      <c r="CS54" s="622"/>
      <c r="CT54" s="622"/>
      <c r="CU54" s="622"/>
      <c r="CV54" s="622"/>
      <c r="CW54" s="622"/>
      <c r="CX54" s="622"/>
    </row>
    <row r="55" spans="1:102" s="20" customFormat="1" ht="11.25" customHeight="1" x14ac:dyDescent="0.2">
      <c r="A55" s="612" t="s">
        <v>248</v>
      </c>
      <c r="B55" s="613"/>
      <c r="C55" s="613"/>
      <c r="D55" s="613"/>
      <c r="E55" s="613"/>
      <c r="F55" s="613"/>
      <c r="G55" s="613"/>
      <c r="H55" s="614"/>
      <c r="I55" s="63"/>
      <c r="J55" s="615" t="s">
        <v>249</v>
      </c>
      <c r="K55" s="615"/>
      <c r="L55" s="615"/>
      <c r="M55" s="615"/>
      <c r="N55" s="615"/>
      <c r="O55" s="615"/>
      <c r="P55" s="615"/>
      <c r="Q55" s="615"/>
      <c r="R55" s="615"/>
      <c r="S55" s="615"/>
      <c r="T55" s="615"/>
      <c r="U55" s="615"/>
      <c r="V55" s="615"/>
      <c r="W55" s="615"/>
      <c r="X55" s="615"/>
      <c r="Y55" s="615"/>
      <c r="Z55" s="615"/>
      <c r="AA55" s="615"/>
      <c r="AB55" s="615"/>
      <c r="AC55" s="615"/>
      <c r="AD55" s="615"/>
      <c r="AE55" s="615"/>
      <c r="AF55" s="615"/>
      <c r="AG55" s="615"/>
      <c r="AH55" s="615"/>
      <c r="AI55" s="615"/>
      <c r="AJ55" s="615"/>
      <c r="AK55" s="615"/>
      <c r="AL55" s="615"/>
      <c r="AM55" s="615"/>
      <c r="AN55" s="615"/>
      <c r="AO55" s="615"/>
      <c r="AP55" s="615"/>
      <c r="AQ55" s="615"/>
      <c r="AR55" s="615"/>
      <c r="AS55" s="615"/>
      <c r="AT55" s="615"/>
      <c r="AU55" s="615"/>
      <c r="AV55" s="615"/>
      <c r="AW55" s="615"/>
      <c r="AX55" s="615"/>
      <c r="AY55" s="615"/>
      <c r="AZ55" s="615"/>
      <c r="BA55" s="615"/>
      <c r="BB55" s="615"/>
      <c r="BC55" s="615"/>
      <c r="BD55" s="615"/>
      <c r="BE55" s="615"/>
      <c r="BF55" s="615"/>
      <c r="BG55" s="615"/>
      <c r="BH55" s="615"/>
      <c r="BI55" s="615"/>
      <c r="BJ55" s="615"/>
      <c r="BK55" s="615"/>
      <c r="BL55" s="615"/>
      <c r="BM55" s="615"/>
      <c r="BN55" s="615"/>
      <c r="BO55" s="615"/>
      <c r="BP55" s="615"/>
      <c r="BQ55" s="615"/>
      <c r="BR55" s="615"/>
      <c r="BS55" s="615"/>
      <c r="BT55" s="615"/>
      <c r="BU55" s="615"/>
      <c r="BV55" s="615"/>
      <c r="BW55" s="616"/>
      <c r="BX55" s="612" t="s">
        <v>167</v>
      </c>
      <c r="BY55" s="613"/>
      <c r="BZ55" s="613"/>
      <c r="CA55" s="613"/>
      <c r="CB55" s="613"/>
      <c r="CC55" s="613"/>
      <c r="CD55" s="613"/>
      <c r="CE55" s="613"/>
      <c r="CF55" s="613"/>
      <c r="CG55" s="614"/>
      <c r="CH55" s="623"/>
      <c r="CI55" s="624"/>
      <c r="CJ55" s="624"/>
      <c r="CK55" s="624"/>
      <c r="CL55" s="624"/>
      <c r="CM55" s="624"/>
      <c r="CN55" s="624"/>
      <c r="CO55" s="624"/>
      <c r="CP55" s="624"/>
      <c r="CQ55" s="624"/>
      <c r="CR55" s="624"/>
      <c r="CS55" s="624"/>
      <c r="CT55" s="624"/>
      <c r="CU55" s="624"/>
      <c r="CV55" s="624"/>
      <c r="CW55" s="624"/>
      <c r="CX55" s="624"/>
    </row>
    <row r="56" spans="1:102" s="20" customFormat="1" ht="11.25" customHeight="1" x14ac:dyDescent="0.2">
      <c r="A56" s="612" t="s">
        <v>250</v>
      </c>
      <c r="B56" s="613"/>
      <c r="C56" s="613"/>
      <c r="D56" s="613"/>
      <c r="E56" s="613"/>
      <c r="F56" s="613"/>
      <c r="G56" s="613"/>
      <c r="H56" s="614"/>
      <c r="I56" s="63"/>
      <c r="J56" s="615" t="s">
        <v>251</v>
      </c>
      <c r="K56" s="615"/>
      <c r="L56" s="615"/>
      <c r="M56" s="615"/>
      <c r="N56" s="615"/>
      <c r="O56" s="615"/>
      <c r="P56" s="615"/>
      <c r="Q56" s="615"/>
      <c r="R56" s="615"/>
      <c r="S56" s="615"/>
      <c r="T56" s="615"/>
      <c r="U56" s="615"/>
      <c r="V56" s="615"/>
      <c r="W56" s="615"/>
      <c r="X56" s="615"/>
      <c r="Y56" s="615"/>
      <c r="Z56" s="615"/>
      <c r="AA56" s="615"/>
      <c r="AB56" s="615"/>
      <c r="AC56" s="615"/>
      <c r="AD56" s="615"/>
      <c r="AE56" s="615"/>
      <c r="AF56" s="615"/>
      <c r="AG56" s="615"/>
      <c r="AH56" s="615"/>
      <c r="AI56" s="615"/>
      <c r="AJ56" s="615"/>
      <c r="AK56" s="615"/>
      <c r="AL56" s="615"/>
      <c r="AM56" s="615"/>
      <c r="AN56" s="615"/>
      <c r="AO56" s="615"/>
      <c r="AP56" s="615"/>
      <c r="AQ56" s="615"/>
      <c r="AR56" s="615"/>
      <c r="AS56" s="615"/>
      <c r="AT56" s="615"/>
      <c r="AU56" s="615"/>
      <c r="AV56" s="615"/>
      <c r="AW56" s="615"/>
      <c r="AX56" s="615"/>
      <c r="AY56" s="615"/>
      <c r="AZ56" s="615"/>
      <c r="BA56" s="615"/>
      <c r="BB56" s="615"/>
      <c r="BC56" s="615"/>
      <c r="BD56" s="615"/>
      <c r="BE56" s="615"/>
      <c r="BF56" s="615"/>
      <c r="BG56" s="615"/>
      <c r="BH56" s="615"/>
      <c r="BI56" s="615"/>
      <c r="BJ56" s="615"/>
      <c r="BK56" s="615"/>
      <c r="BL56" s="615"/>
      <c r="BM56" s="615"/>
      <c r="BN56" s="615"/>
      <c r="BO56" s="615"/>
      <c r="BP56" s="615"/>
      <c r="BQ56" s="615"/>
      <c r="BR56" s="615"/>
      <c r="BS56" s="615"/>
      <c r="BT56" s="615"/>
      <c r="BU56" s="615"/>
      <c r="BV56" s="615"/>
      <c r="BW56" s="616"/>
      <c r="BX56" s="612" t="s">
        <v>167</v>
      </c>
      <c r="BY56" s="613"/>
      <c r="BZ56" s="613"/>
      <c r="CA56" s="613"/>
      <c r="CB56" s="613"/>
      <c r="CC56" s="613"/>
      <c r="CD56" s="613"/>
      <c r="CE56" s="613"/>
      <c r="CF56" s="613"/>
      <c r="CG56" s="614"/>
      <c r="CH56" s="623"/>
      <c r="CI56" s="624"/>
      <c r="CJ56" s="624"/>
      <c r="CK56" s="624"/>
      <c r="CL56" s="624"/>
      <c r="CM56" s="624"/>
      <c r="CN56" s="624"/>
      <c r="CO56" s="624"/>
      <c r="CP56" s="624"/>
      <c r="CQ56" s="624"/>
      <c r="CR56" s="624"/>
      <c r="CS56" s="624"/>
      <c r="CT56" s="624"/>
      <c r="CU56" s="624"/>
      <c r="CV56" s="624"/>
      <c r="CW56" s="624"/>
      <c r="CX56" s="624"/>
    </row>
    <row r="57" spans="1:102" s="20" customFormat="1" ht="11.25" x14ac:dyDescent="0.2">
      <c r="A57" s="612" t="s">
        <v>252</v>
      </c>
      <c r="B57" s="613"/>
      <c r="C57" s="613"/>
      <c r="D57" s="613"/>
      <c r="E57" s="613"/>
      <c r="F57" s="613"/>
      <c r="G57" s="613"/>
      <c r="H57" s="614"/>
      <c r="I57" s="63"/>
      <c r="J57" s="615" t="s">
        <v>253</v>
      </c>
      <c r="K57" s="615"/>
      <c r="L57" s="615"/>
      <c r="M57" s="615"/>
      <c r="N57" s="615"/>
      <c r="O57" s="615"/>
      <c r="P57" s="615"/>
      <c r="Q57" s="615"/>
      <c r="R57" s="615"/>
      <c r="S57" s="615"/>
      <c r="T57" s="615"/>
      <c r="U57" s="615"/>
      <c r="V57" s="615"/>
      <c r="W57" s="615"/>
      <c r="X57" s="615"/>
      <c r="Y57" s="615"/>
      <c r="Z57" s="615"/>
      <c r="AA57" s="615"/>
      <c r="AB57" s="615"/>
      <c r="AC57" s="615"/>
      <c r="AD57" s="615"/>
      <c r="AE57" s="615"/>
      <c r="AF57" s="615"/>
      <c r="AG57" s="615"/>
      <c r="AH57" s="615"/>
      <c r="AI57" s="615"/>
      <c r="AJ57" s="615"/>
      <c r="AK57" s="615"/>
      <c r="AL57" s="615"/>
      <c r="AM57" s="615"/>
      <c r="AN57" s="615"/>
      <c r="AO57" s="615"/>
      <c r="AP57" s="615"/>
      <c r="AQ57" s="615"/>
      <c r="AR57" s="615"/>
      <c r="AS57" s="615"/>
      <c r="AT57" s="615"/>
      <c r="AU57" s="615"/>
      <c r="AV57" s="615"/>
      <c r="AW57" s="615"/>
      <c r="AX57" s="615"/>
      <c r="AY57" s="615"/>
      <c r="AZ57" s="615"/>
      <c r="BA57" s="615"/>
      <c r="BB57" s="615"/>
      <c r="BC57" s="615"/>
      <c r="BD57" s="615"/>
      <c r="BE57" s="615"/>
      <c r="BF57" s="615"/>
      <c r="BG57" s="615"/>
      <c r="BH57" s="615"/>
      <c r="BI57" s="615"/>
      <c r="BJ57" s="615"/>
      <c r="BK57" s="615"/>
      <c r="BL57" s="615"/>
      <c r="BM57" s="615"/>
      <c r="BN57" s="615"/>
      <c r="BO57" s="615"/>
      <c r="BP57" s="615"/>
      <c r="BQ57" s="615"/>
      <c r="BR57" s="615"/>
      <c r="BS57" s="615"/>
      <c r="BT57" s="615"/>
      <c r="BU57" s="615"/>
      <c r="BV57" s="615"/>
      <c r="BW57" s="616"/>
      <c r="BX57" s="612" t="s">
        <v>167</v>
      </c>
      <c r="BY57" s="613"/>
      <c r="BZ57" s="613"/>
      <c r="CA57" s="613"/>
      <c r="CB57" s="613"/>
      <c r="CC57" s="613"/>
      <c r="CD57" s="613"/>
      <c r="CE57" s="613"/>
      <c r="CF57" s="613"/>
      <c r="CG57" s="614"/>
      <c r="CH57" s="623"/>
      <c r="CI57" s="624"/>
      <c r="CJ57" s="624"/>
      <c r="CK57" s="624"/>
      <c r="CL57" s="624"/>
      <c r="CM57" s="624"/>
      <c r="CN57" s="624"/>
      <c r="CO57" s="624"/>
      <c r="CP57" s="624"/>
      <c r="CQ57" s="624"/>
      <c r="CR57" s="624"/>
      <c r="CS57" s="624"/>
      <c r="CT57" s="624"/>
      <c r="CU57" s="624"/>
      <c r="CV57" s="624"/>
      <c r="CW57" s="624"/>
      <c r="CX57" s="624"/>
    </row>
    <row r="58" spans="1:102" s="20" customFormat="1" ht="11.25" x14ac:dyDescent="0.2">
      <c r="A58" s="612" t="s">
        <v>254</v>
      </c>
      <c r="B58" s="613"/>
      <c r="C58" s="613"/>
      <c r="D58" s="613"/>
      <c r="E58" s="613"/>
      <c r="F58" s="613"/>
      <c r="G58" s="613"/>
      <c r="H58" s="614"/>
      <c r="I58" s="63"/>
      <c r="J58" s="615" t="s">
        <v>255</v>
      </c>
      <c r="K58" s="615"/>
      <c r="L58" s="615"/>
      <c r="M58" s="615"/>
      <c r="N58" s="615"/>
      <c r="O58" s="615"/>
      <c r="P58" s="615"/>
      <c r="Q58" s="615"/>
      <c r="R58" s="615"/>
      <c r="S58" s="615"/>
      <c r="T58" s="615"/>
      <c r="U58" s="615"/>
      <c r="V58" s="615"/>
      <c r="W58" s="615"/>
      <c r="X58" s="615"/>
      <c r="Y58" s="615"/>
      <c r="Z58" s="615"/>
      <c r="AA58" s="615"/>
      <c r="AB58" s="615"/>
      <c r="AC58" s="615"/>
      <c r="AD58" s="615"/>
      <c r="AE58" s="615"/>
      <c r="AF58" s="615"/>
      <c r="AG58" s="615"/>
      <c r="AH58" s="615"/>
      <c r="AI58" s="615"/>
      <c r="AJ58" s="615"/>
      <c r="AK58" s="615"/>
      <c r="AL58" s="615"/>
      <c r="AM58" s="615"/>
      <c r="AN58" s="615"/>
      <c r="AO58" s="615"/>
      <c r="AP58" s="615"/>
      <c r="AQ58" s="615"/>
      <c r="AR58" s="615"/>
      <c r="AS58" s="615"/>
      <c r="AT58" s="615"/>
      <c r="AU58" s="615"/>
      <c r="AV58" s="615"/>
      <c r="AW58" s="615"/>
      <c r="AX58" s="615"/>
      <c r="AY58" s="615"/>
      <c r="AZ58" s="615"/>
      <c r="BA58" s="615"/>
      <c r="BB58" s="615"/>
      <c r="BC58" s="615"/>
      <c r="BD58" s="615"/>
      <c r="BE58" s="615"/>
      <c r="BF58" s="615"/>
      <c r="BG58" s="615"/>
      <c r="BH58" s="615"/>
      <c r="BI58" s="615"/>
      <c r="BJ58" s="615"/>
      <c r="BK58" s="615"/>
      <c r="BL58" s="615"/>
      <c r="BM58" s="615"/>
      <c r="BN58" s="615"/>
      <c r="BO58" s="615"/>
      <c r="BP58" s="615"/>
      <c r="BQ58" s="615"/>
      <c r="BR58" s="615"/>
      <c r="BS58" s="615"/>
      <c r="BT58" s="615"/>
      <c r="BU58" s="615"/>
      <c r="BV58" s="615"/>
      <c r="BW58" s="616"/>
      <c r="BX58" s="612" t="s">
        <v>167</v>
      </c>
      <c r="BY58" s="613"/>
      <c r="BZ58" s="613"/>
      <c r="CA58" s="613"/>
      <c r="CB58" s="613"/>
      <c r="CC58" s="613"/>
      <c r="CD58" s="613"/>
      <c r="CE58" s="613"/>
      <c r="CF58" s="613"/>
      <c r="CG58" s="614"/>
      <c r="CH58" s="623"/>
      <c r="CI58" s="624"/>
      <c r="CJ58" s="624"/>
      <c r="CK58" s="624"/>
      <c r="CL58" s="624"/>
      <c r="CM58" s="624"/>
      <c r="CN58" s="624"/>
      <c r="CO58" s="624"/>
      <c r="CP58" s="624"/>
      <c r="CQ58" s="624"/>
      <c r="CR58" s="624"/>
      <c r="CS58" s="624"/>
      <c r="CT58" s="624"/>
      <c r="CU58" s="624"/>
      <c r="CV58" s="624"/>
      <c r="CW58" s="624"/>
      <c r="CX58" s="624"/>
    </row>
    <row r="59" spans="1:102" s="20" customFormat="1" ht="11.25" x14ac:dyDescent="0.2">
      <c r="A59" s="612" t="s">
        <v>256</v>
      </c>
      <c r="B59" s="613"/>
      <c r="C59" s="613"/>
      <c r="D59" s="613"/>
      <c r="E59" s="613"/>
      <c r="F59" s="613"/>
      <c r="G59" s="613"/>
      <c r="H59" s="614"/>
      <c r="I59" s="63"/>
      <c r="J59" s="615" t="s">
        <v>257</v>
      </c>
      <c r="K59" s="615"/>
      <c r="L59" s="615"/>
      <c r="M59" s="615"/>
      <c r="N59" s="615"/>
      <c r="O59" s="615"/>
      <c r="P59" s="615"/>
      <c r="Q59" s="615"/>
      <c r="R59" s="615"/>
      <c r="S59" s="615"/>
      <c r="T59" s="615"/>
      <c r="U59" s="615"/>
      <c r="V59" s="615"/>
      <c r="W59" s="615"/>
      <c r="X59" s="615"/>
      <c r="Y59" s="615"/>
      <c r="Z59" s="615"/>
      <c r="AA59" s="615"/>
      <c r="AB59" s="615"/>
      <c r="AC59" s="615"/>
      <c r="AD59" s="615"/>
      <c r="AE59" s="615"/>
      <c r="AF59" s="615"/>
      <c r="AG59" s="615"/>
      <c r="AH59" s="615"/>
      <c r="AI59" s="615"/>
      <c r="AJ59" s="615"/>
      <c r="AK59" s="615"/>
      <c r="AL59" s="615"/>
      <c r="AM59" s="615"/>
      <c r="AN59" s="615"/>
      <c r="AO59" s="615"/>
      <c r="AP59" s="615"/>
      <c r="AQ59" s="615"/>
      <c r="AR59" s="615"/>
      <c r="AS59" s="615"/>
      <c r="AT59" s="615"/>
      <c r="AU59" s="615"/>
      <c r="AV59" s="615"/>
      <c r="AW59" s="615"/>
      <c r="AX59" s="615"/>
      <c r="AY59" s="615"/>
      <c r="AZ59" s="615"/>
      <c r="BA59" s="615"/>
      <c r="BB59" s="615"/>
      <c r="BC59" s="615"/>
      <c r="BD59" s="615"/>
      <c r="BE59" s="615"/>
      <c r="BF59" s="615"/>
      <c r="BG59" s="615"/>
      <c r="BH59" s="615"/>
      <c r="BI59" s="615"/>
      <c r="BJ59" s="615"/>
      <c r="BK59" s="615"/>
      <c r="BL59" s="615"/>
      <c r="BM59" s="615"/>
      <c r="BN59" s="615"/>
      <c r="BO59" s="615"/>
      <c r="BP59" s="615"/>
      <c r="BQ59" s="615"/>
      <c r="BR59" s="615"/>
      <c r="BS59" s="615"/>
      <c r="BT59" s="615"/>
      <c r="BU59" s="615"/>
      <c r="BV59" s="615"/>
      <c r="BW59" s="616"/>
      <c r="BX59" s="612" t="s">
        <v>167</v>
      </c>
      <c r="BY59" s="613"/>
      <c r="BZ59" s="613"/>
      <c r="CA59" s="613"/>
      <c r="CB59" s="613"/>
      <c r="CC59" s="613"/>
      <c r="CD59" s="613"/>
      <c r="CE59" s="613"/>
      <c r="CF59" s="613"/>
      <c r="CG59" s="614"/>
      <c r="CH59" s="623"/>
      <c r="CI59" s="624"/>
      <c r="CJ59" s="624"/>
      <c r="CK59" s="624"/>
      <c r="CL59" s="624"/>
      <c r="CM59" s="624"/>
      <c r="CN59" s="624"/>
      <c r="CO59" s="624"/>
      <c r="CP59" s="624"/>
      <c r="CQ59" s="624"/>
      <c r="CR59" s="624"/>
      <c r="CS59" s="624"/>
      <c r="CT59" s="624"/>
      <c r="CU59" s="624"/>
      <c r="CV59" s="624"/>
      <c r="CW59" s="624"/>
      <c r="CX59" s="624"/>
    </row>
    <row r="60" spans="1:102" s="20" customFormat="1" ht="11.25" x14ac:dyDescent="0.2">
      <c r="A60" s="625">
        <v>4</v>
      </c>
      <c r="B60" s="626"/>
      <c r="C60" s="626"/>
      <c r="D60" s="626"/>
      <c r="E60" s="626"/>
      <c r="F60" s="626"/>
      <c r="G60" s="626"/>
      <c r="H60" s="627"/>
      <c r="I60" s="66"/>
      <c r="J60" s="619" t="s">
        <v>258</v>
      </c>
      <c r="K60" s="619"/>
      <c r="L60" s="619"/>
      <c r="M60" s="619"/>
      <c r="N60" s="619"/>
      <c r="O60" s="619"/>
      <c r="P60" s="619"/>
      <c r="Q60" s="619"/>
      <c r="R60" s="619"/>
      <c r="S60" s="619"/>
      <c r="T60" s="619"/>
      <c r="U60" s="619"/>
      <c r="V60" s="619"/>
      <c r="W60" s="619"/>
      <c r="X60" s="619"/>
      <c r="Y60" s="619"/>
      <c r="Z60" s="619"/>
      <c r="AA60" s="619"/>
      <c r="AB60" s="619"/>
      <c r="AC60" s="619"/>
      <c r="AD60" s="619"/>
      <c r="AE60" s="619"/>
      <c r="AF60" s="619"/>
      <c r="AG60" s="619"/>
      <c r="AH60" s="619"/>
      <c r="AI60" s="619"/>
      <c r="AJ60" s="619"/>
      <c r="AK60" s="619"/>
      <c r="AL60" s="619"/>
      <c r="AM60" s="619"/>
      <c r="AN60" s="619"/>
      <c r="AO60" s="619"/>
      <c r="AP60" s="619"/>
      <c r="AQ60" s="619"/>
      <c r="AR60" s="619"/>
      <c r="AS60" s="619"/>
      <c r="AT60" s="619"/>
      <c r="AU60" s="619"/>
      <c r="AV60" s="619"/>
      <c r="AW60" s="619"/>
      <c r="AX60" s="619"/>
      <c r="AY60" s="619"/>
      <c r="AZ60" s="619"/>
      <c r="BA60" s="619"/>
      <c r="BB60" s="619"/>
      <c r="BC60" s="619"/>
      <c r="BD60" s="619"/>
      <c r="BE60" s="619"/>
      <c r="BF60" s="619"/>
      <c r="BG60" s="619"/>
      <c r="BH60" s="619"/>
      <c r="BI60" s="619"/>
      <c r="BJ60" s="619"/>
      <c r="BK60" s="619"/>
      <c r="BL60" s="619"/>
      <c r="BM60" s="619"/>
      <c r="BN60" s="619"/>
      <c r="BO60" s="619"/>
      <c r="BP60" s="619"/>
      <c r="BQ60" s="619"/>
      <c r="BR60" s="619"/>
      <c r="BS60" s="619"/>
      <c r="BT60" s="619"/>
      <c r="BU60" s="619"/>
      <c r="BV60" s="619"/>
      <c r="BW60" s="620"/>
      <c r="BX60" s="612" t="s">
        <v>167</v>
      </c>
      <c r="BY60" s="613"/>
      <c r="BZ60" s="613"/>
      <c r="CA60" s="613"/>
      <c r="CB60" s="613"/>
      <c r="CC60" s="613"/>
      <c r="CD60" s="613"/>
      <c r="CE60" s="613"/>
      <c r="CF60" s="613"/>
      <c r="CG60" s="614"/>
      <c r="CH60" s="621">
        <f>CH61+CH66</f>
        <v>0</v>
      </c>
      <c r="CI60" s="622"/>
      <c r="CJ60" s="622"/>
      <c r="CK60" s="622"/>
      <c r="CL60" s="622"/>
      <c r="CM60" s="622"/>
      <c r="CN60" s="622"/>
      <c r="CO60" s="622"/>
      <c r="CP60" s="622"/>
      <c r="CQ60" s="622"/>
      <c r="CR60" s="622"/>
      <c r="CS60" s="622"/>
      <c r="CT60" s="622"/>
      <c r="CU60" s="622"/>
      <c r="CV60" s="622"/>
      <c r="CW60" s="622"/>
      <c r="CX60" s="622"/>
    </row>
    <row r="61" spans="1:102" s="20" customFormat="1" ht="11.25" x14ac:dyDescent="0.2">
      <c r="A61" s="625" t="s">
        <v>259</v>
      </c>
      <c r="B61" s="626"/>
      <c r="C61" s="626"/>
      <c r="D61" s="626"/>
      <c r="E61" s="626"/>
      <c r="F61" s="626"/>
      <c r="G61" s="626"/>
      <c r="H61" s="627"/>
      <c r="I61" s="66"/>
      <c r="J61" s="619" t="s">
        <v>260</v>
      </c>
      <c r="K61" s="619"/>
      <c r="L61" s="619"/>
      <c r="M61" s="619"/>
      <c r="N61" s="619"/>
      <c r="O61" s="619"/>
      <c r="P61" s="619"/>
      <c r="Q61" s="619"/>
      <c r="R61" s="619"/>
      <c r="S61" s="619"/>
      <c r="T61" s="619"/>
      <c r="U61" s="619"/>
      <c r="V61" s="619"/>
      <c r="W61" s="619"/>
      <c r="X61" s="619"/>
      <c r="Y61" s="619"/>
      <c r="Z61" s="619"/>
      <c r="AA61" s="619"/>
      <c r="AB61" s="619"/>
      <c r="AC61" s="619"/>
      <c r="AD61" s="619"/>
      <c r="AE61" s="619"/>
      <c r="AF61" s="619"/>
      <c r="AG61" s="619"/>
      <c r="AH61" s="619"/>
      <c r="AI61" s="619"/>
      <c r="AJ61" s="619"/>
      <c r="AK61" s="619"/>
      <c r="AL61" s="619"/>
      <c r="AM61" s="619"/>
      <c r="AN61" s="619"/>
      <c r="AO61" s="619"/>
      <c r="AP61" s="619"/>
      <c r="AQ61" s="619"/>
      <c r="AR61" s="619"/>
      <c r="AS61" s="619"/>
      <c r="AT61" s="619"/>
      <c r="AU61" s="619"/>
      <c r="AV61" s="619"/>
      <c r="AW61" s="619"/>
      <c r="AX61" s="619"/>
      <c r="AY61" s="619"/>
      <c r="AZ61" s="619"/>
      <c r="BA61" s="619"/>
      <c r="BB61" s="619"/>
      <c r="BC61" s="619"/>
      <c r="BD61" s="619"/>
      <c r="BE61" s="619"/>
      <c r="BF61" s="619"/>
      <c r="BG61" s="619"/>
      <c r="BH61" s="619"/>
      <c r="BI61" s="619"/>
      <c r="BJ61" s="619"/>
      <c r="BK61" s="619"/>
      <c r="BL61" s="619"/>
      <c r="BM61" s="619"/>
      <c r="BN61" s="619"/>
      <c r="BO61" s="619"/>
      <c r="BP61" s="619"/>
      <c r="BQ61" s="619"/>
      <c r="BR61" s="619"/>
      <c r="BS61" s="619"/>
      <c r="BT61" s="619"/>
      <c r="BU61" s="619"/>
      <c r="BV61" s="619"/>
      <c r="BW61" s="620"/>
      <c r="BX61" s="612" t="s">
        <v>167</v>
      </c>
      <c r="BY61" s="613"/>
      <c r="BZ61" s="613"/>
      <c r="CA61" s="613"/>
      <c r="CB61" s="613"/>
      <c r="CC61" s="613"/>
      <c r="CD61" s="613"/>
      <c r="CE61" s="613"/>
      <c r="CF61" s="613"/>
      <c r="CG61" s="614"/>
      <c r="CH61" s="621"/>
      <c r="CI61" s="622"/>
      <c r="CJ61" s="622"/>
      <c r="CK61" s="622"/>
      <c r="CL61" s="622"/>
      <c r="CM61" s="622"/>
      <c r="CN61" s="622"/>
      <c r="CO61" s="622"/>
      <c r="CP61" s="622"/>
      <c r="CQ61" s="622"/>
      <c r="CR61" s="622"/>
      <c r="CS61" s="622"/>
      <c r="CT61" s="622"/>
      <c r="CU61" s="622"/>
      <c r="CV61" s="622"/>
      <c r="CW61" s="622"/>
      <c r="CX61" s="622"/>
    </row>
    <row r="62" spans="1:102" s="20" customFormat="1" ht="11.25" x14ac:dyDescent="0.2">
      <c r="A62" s="612" t="s">
        <v>261</v>
      </c>
      <c r="B62" s="613"/>
      <c r="C62" s="613"/>
      <c r="D62" s="613"/>
      <c r="E62" s="613"/>
      <c r="F62" s="613"/>
      <c r="G62" s="613"/>
      <c r="H62" s="614"/>
      <c r="I62" s="63"/>
      <c r="J62" s="615" t="s">
        <v>262</v>
      </c>
      <c r="K62" s="615"/>
      <c r="L62" s="615"/>
      <c r="M62" s="615"/>
      <c r="N62" s="615"/>
      <c r="O62" s="615"/>
      <c r="P62" s="615"/>
      <c r="Q62" s="615"/>
      <c r="R62" s="615"/>
      <c r="S62" s="615"/>
      <c r="T62" s="615"/>
      <c r="U62" s="615"/>
      <c r="V62" s="615"/>
      <c r="W62" s="615"/>
      <c r="X62" s="615"/>
      <c r="Y62" s="615"/>
      <c r="Z62" s="615"/>
      <c r="AA62" s="615"/>
      <c r="AB62" s="615"/>
      <c r="AC62" s="615"/>
      <c r="AD62" s="615"/>
      <c r="AE62" s="615"/>
      <c r="AF62" s="615"/>
      <c r="AG62" s="615"/>
      <c r="AH62" s="615"/>
      <c r="AI62" s="615"/>
      <c r="AJ62" s="615"/>
      <c r="AK62" s="615"/>
      <c r="AL62" s="615"/>
      <c r="AM62" s="615"/>
      <c r="AN62" s="615"/>
      <c r="AO62" s="615"/>
      <c r="AP62" s="615"/>
      <c r="AQ62" s="615"/>
      <c r="AR62" s="615"/>
      <c r="AS62" s="615"/>
      <c r="AT62" s="615"/>
      <c r="AU62" s="615"/>
      <c r="AV62" s="615"/>
      <c r="AW62" s="615"/>
      <c r="AX62" s="615"/>
      <c r="AY62" s="615"/>
      <c r="AZ62" s="615"/>
      <c r="BA62" s="615"/>
      <c r="BB62" s="615"/>
      <c r="BC62" s="615"/>
      <c r="BD62" s="615"/>
      <c r="BE62" s="615"/>
      <c r="BF62" s="615"/>
      <c r="BG62" s="615"/>
      <c r="BH62" s="615"/>
      <c r="BI62" s="615"/>
      <c r="BJ62" s="615"/>
      <c r="BK62" s="615"/>
      <c r="BL62" s="615"/>
      <c r="BM62" s="615"/>
      <c r="BN62" s="615"/>
      <c r="BO62" s="615"/>
      <c r="BP62" s="615"/>
      <c r="BQ62" s="615"/>
      <c r="BR62" s="615"/>
      <c r="BS62" s="615"/>
      <c r="BT62" s="615"/>
      <c r="BU62" s="615"/>
      <c r="BV62" s="615"/>
      <c r="BW62" s="616"/>
      <c r="BX62" s="612" t="s">
        <v>167</v>
      </c>
      <c r="BY62" s="613"/>
      <c r="BZ62" s="613"/>
      <c r="CA62" s="613"/>
      <c r="CB62" s="613"/>
      <c r="CC62" s="613"/>
      <c r="CD62" s="613"/>
      <c r="CE62" s="613"/>
      <c r="CF62" s="613"/>
      <c r="CG62" s="614"/>
      <c r="CH62" s="623"/>
      <c r="CI62" s="624"/>
      <c r="CJ62" s="624"/>
      <c r="CK62" s="624"/>
      <c r="CL62" s="624"/>
      <c r="CM62" s="624"/>
      <c r="CN62" s="624"/>
      <c r="CO62" s="624"/>
      <c r="CP62" s="624"/>
      <c r="CQ62" s="624"/>
      <c r="CR62" s="624"/>
      <c r="CS62" s="624"/>
      <c r="CT62" s="624"/>
      <c r="CU62" s="624"/>
      <c r="CV62" s="624"/>
      <c r="CW62" s="624"/>
      <c r="CX62" s="624"/>
    </row>
    <row r="63" spans="1:102" s="20" customFormat="1" ht="11.25" x14ac:dyDescent="0.2">
      <c r="A63" s="612" t="s">
        <v>263</v>
      </c>
      <c r="B63" s="613"/>
      <c r="C63" s="613"/>
      <c r="D63" s="613"/>
      <c r="E63" s="613"/>
      <c r="F63" s="613"/>
      <c r="G63" s="613"/>
      <c r="H63" s="614"/>
      <c r="I63" s="63"/>
      <c r="J63" s="615" t="s">
        <v>264</v>
      </c>
      <c r="K63" s="615"/>
      <c r="L63" s="615"/>
      <c r="M63" s="615"/>
      <c r="N63" s="615"/>
      <c r="O63" s="615"/>
      <c r="P63" s="615"/>
      <c r="Q63" s="615"/>
      <c r="R63" s="615"/>
      <c r="S63" s="615"/>
      <c r="T63" s="615"/>
      <c r="U63" s="615"/>
      <c r="V63" s="615"/>
      <c r="W63" s="615"/>
      <c r="X63" s="615"/>
      <c r="Y63" s="615"/>
      <c r="Z63" s="615"/>
      <c r="AA63" s="615"/>
      <c r="AB63" s="615"/>
      <c r="AC63" s="615"/>
      <c r="AD63" s="615"/>
      <c r="AE63" s="615"/>
      <c r="AF63" s="615"/>
      <c r="AG63" s="615"/>
      <c r="AH63" s="615"/>
      <c r="AI63" s="615"/>
      <c r="AJ63" s="615"/>
      <c r="AK63" s="615"/>
      <c r="AL63" s="615"/>
      <c r="AM63" s="615"/>
      <c r="AN63" s="615"/>
      <c r="AO63" s="615"/>
      <c r="AP63" s="615"/>
      <c r="AQ63" s="615"/>
      <c r="AR63" s="615"/>
      <c r="AS63" s="615"/>
      <c r="AT63" s="615"/>
      <c r="AU63" s="615"/>
      <c r="AV63" s="615"/>
      <c r="AW63" s="615"/>
      <c r="AX63" s="615"/>
      <c r="AY63" s="615"/>
      <c r="AZ63" s="615"/>
      <c r="BA63" s="615"/>
      <c r="BB63" s="615"/>
      <c r="BC63" s="615"/>
      <c r="BD63" s="615"/>
      <c r="BE63" s="615"/>
      <c r="BF63" s="615"/>
      <c r="BG63" s="615"/>
      <c r="BH63" s="615"/>
      <c r="BI63" s="615"/>
      <c r="BJ63" s="615"/>
      <c r="BK63" s="615"/>
      <c r="BL63" s="615"/>
      <c r="BM63" s="615"/>
      <c r="BN63" s="615"/>
      <c r="BO63" s="615"/>
      <c r="BP63" s="615"/>
      <c r="BQ63" s="615"/>
      <c r="BR63" s="615"/>
      <c r="BS63" s="615"/>
      <c r="BT63" s="615"/>
      <c r="BU63" s="615"/>
      <c r="BV63" s="615"/>
      <c r="BW63" s="616"/>
      <c r="BX63" s="612" t="s">
        <v>167</v>
      </c>
      <c r="BY63" s="613"/>
      <c r="BZ63" s="613"/>
      <c r="CA63" s="613"/>
      <c r="CB63" s="613"/>
      <c r="CC63" s="613"/>
      <c r="CD63" s="613"/>
      <c r="CE63" s="613"/>
      <c r="CF63" s="613"/>
      <c r="CG63" s="614"/>
      <c r="CH63" s="623"/>
      <c r="CI63" s="624"/>
      <c r="CJ63" s="624"/>
      <c r="CK63" s="624"/>
      <c r="CL63" s="624"/>
      <c r="CM63" s="624"/>
      <c r="CN63" s="624"/>
      <c r="CO63" s="624"/>
      <c r="CP63" s="624"/>
      <c r="CQ63" s="624"/>
      <c r="CR63" s="624"/>
      <c r="CS63" s="624"/>
      <c r="CT63" s="624"/>
      <c r="CU63" s="624"/>
      <c r="CV63" s="624"/>
      <c r="CW63" s="624"/>
      <c r="CX63" s="624"/>
    </row>
    <row r="64" spans="1:102" s="20" customFormat="1" ht="11.25" x14ac:dyDescent="0.2">
      <c r="A64" s="612" t="s">
        <v>265</v>
      </c>
      <c r="B64" s="613"/>
      <c r="C64" s="613"/>
      <c r="D64" s="613"/>
      <c r="E64" s="613"/>
      <c r="F64" s="613"/>
      <c r="G64" s="613"/>
      <c r="H64" s="614"/>
      <c r="I64" s="63"/>
      <c r="J64" s="615" t="s">
        <v>266</v>
      </c>
      <c r="K64" s="615"/>
      <c r="L64" s="615"/>
      <c r="M64" s="615"/>
      <c r="N64" s="615"/>
      <c r="O64" s="615"/>
      <c r="P64" s="615"/>
      <c r="Q64" s="615"/>
      <c r="R64" s="615"/>
      <c r="S64" s="615"/>
      <c r="T64" s="615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5"/>
      <c r="AK64" s="615"/>
      <c r="AL64" s="615"/>
      <c r="AM64" s="615"/>
      <c r="AN64" s="615"/>
      <c r="AO64" s="615"/>
      <c r="AP64" s="615"/>
      <c r="AQ64" s="615"/>
      <c r="AR64" s="615"/>
      <c r="AS64" s="615"/>
      <c r="AT64" s="615"/>
      <c r="AU64" s="615"/>
      <c r="AV64" s="615"/>
      <c r="AW64" s="615"/>
      <c r="AX64" s="615"/>
      <c r="AY64" s="615"/>
      <c r="AZ64" s="615"/>
      <c r="BA64" s="615"/>
      <c r="BB64" s="615"/>
      <c r="BC64" s="615"/>
      <c r="BD64" s="615"/>
      <c r="BE64" s="615"/>
      <c r="BF64" s="615"/>
      <c r="BG64" s="615"/>
      <c r="BH64" s="615"/>
      <c r="BI64" s="615"/>
      <c r="BJ64" s="615"/>
      <c r="BK64" s="615"/>
      <c r="BL64" s="615"/>
      <c r="BM64" s="615"/>
      <c r="BN64" s="615"/>
      <c r="BO64" s="615"/>
      <c r="BP64" s="615"/>
      <c r="BQ64" s="615"/>
      <c r="BR64" s="615"/>
      <c r="BS64" s="615"/>
      <c r="BT64" s="615"/>
      <c r="BU64" s="615"/>
      <c r="BV64" s="615"/>
      <c r="BW64" s="616"/>
      <c r="BX64" s="612" t="s">
        <v>167</v>
      </c>
      <c r="BY64" s="613"/>
      <c r="BZ64" s="613"/>
      <c r="CA64" s="613"/>
      <c r="CB64" s="613"/>
      <c r="CC64" s="613"/>
      <c r="CD64" s="613"/>
      <c r="CE64" s="613"/>
      <c r="CF64" s="613"/>
      <c r="CG64" s="614"/>
      <c r="CH64" s="623"/>
      <c r="CI64" s="624"/>
      <c r="CJ64" s="624"/>
      <c r="CK64" s="624"/>
      <c r="CL64" s="624"/>
      <c r="CM64" s="624"/>
      <c r="CN64" s="624"/>
      <c r="CO64" s="624"/>
      <c r="CP64" s="624"/>
      <c r="CQ64" s="624"/>
      <c r="CR64" s="624"/>
      <c r="CS64" s="624"/>
      <c r="CT64" s="624"/>
      <c r="CU64" s="624"/>
      <c r="CV64" s="624"/>
      <c r="CW64" s="624"/>
      <c r="CX64" s="624"/>
    </row>
    <row r="65" spans="1:102" s="20" customFormat="1" ht="22.5" customHeight="1" x14ac:dyDescent="0.2">
      <c r="A65" s="612" t="s">
        <v>267</v>
      </c>
      <c r="B65" s="613"/>
      <c r="C65" s="613"/>
      <c r="D65" s="613"/>
      <c r="E65" s="613"/>
      <c r="F65" s="613"/>
      <c r="G65" s="613"/>
      <c r="H65" s="614"/>
      <c r="I65" s="63"/>
      <c r="J65" s="615" t="s">
        <v>268</v>
      </c>
      <c r="K65" s="615"/>
      <c r="L65" s="615"/>
      <c r="M65" s="615"/>
      <c r="N65" s="615"/>
      <c r="O65" s="615"/>
      <c r="P65" s="615"/>
      <c r="Q65" s="615"/>
      <c r="R65" s="615"/>
      <c r="S65" s="615"/>
      <c r="T65" s="615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615"/>
      <c r="AI65" s="615"/>
      <c r="AJ65" s="615"/>
      <c r="AK65" s="615"/>
      <c r="AL65" s="615"/>
      <c r="AM65" s="615"/>
      <c r="AN65" s="615"/>
      <c r="AO65" s="615"/>
      <c r="AP65" s="615"/>
      <c r="AQ65" s="615"/>
      <c r="AR65" s="615"/>
      <c r="AS65" s="615"/>
      <c r="AT65" s="615"/>
      <c r="AU65" s="615"/>
      <c r="AV65" s="615"/>
      <c r="AW65" s="615"/>
      <c r="AX65" s="615"/>
      <c r="AY65" s="615"/>
      <c r="AZ65" s="615"/>
      <c r="BA65" s="615"/>
      <c r="BB65" s="615"/>
      <c r="BC65" s="615"/>
      <c r="BD65" s="615"/>
      <c r="BE65" s="615"/>
      <c r="BF65" s="615"/>
      <c r="BG65" s="615"/>
      <c r="BH65" s="615"/>
      <c r="BI65" s="615"/>
      <c r="BJ65" s="615"/>
      <c r="BK65" s="615"/>
      <c r="BL65" s="615"/>
      <c r="BM65" s="615"/>
      <c r="BN65" s="615"/>
      <c r="BO65" s="615"/>
      <c r="BP65" s="615"/>
      <c r="BQ65" s="615"/>
      <c r="BR65" s="615"/>
      <c r="BS65" s="615"/>
      <c r="BT65" s="615"/>
      <c r="BU65" s="615"/>
      <c r="BV65" s="615"/>
      <c r="BW65" s="616"/>
      <c r="BX65" s="612" t="s">
        <v>167</v>
      </c>
      <c r="BY65" s="613"/>
      <c r="BZ65" s="613"/>
      <c r="CA65" s="613"/>
      <c r="CB65" s="613"/>
      <c r="CC65" s="613"/>
      <c r="CD65" s="613"/>
      <c r="CE65" s="613"/>
      <c r="CF65" s="613"/>
      <c r="CG65" s="614"/>
      <c r="CH65" s="623"/>
      <c r="CI65" s="624"/>
      <c r="CJ65" s="624"/>
      <c r="CK65" s="624"/>
      <c r="CL65" s="624"/>
      <c r="CM65" s="624"/>
      <c r="CN65" s="624"/>
      <c r="CO65" s="624"/>
      <c r="CP65" s="624"/>
      <c r="CQ65" s="624"/>
      <c r="CR65" s="624"/>
      <c r="CS65" s="624"/>
      <c r="CT65" s="624"/>
      <c r="CU65" s="624"/>
      <c r="CV65" s="624"/>
      <c r="CW65" s="624"/>
      <c r="CX65" s="624"/>
    </row>
    <row r="66" spans="1:102" s="20" customFormat="1" ht="11.25" x14ac:dyDescent="0.2">
      <c r="A66" s="625" t="s">
        <v>269</v>
      </c>
      <c r="B66" s="626"/>
      <c r="C66" s="626"/>
      <c r="D66" s="626"/>
      <c r="E66" s="626"/>
      <c r="F66" s="626"/>
      <c r="G66" s="626"/>
      <c r="H66" s="627"/>
      <c r="I66" s="66"/>
      <c r="J66" s="619" t="s">
        <v>270</v>
      </c>
      <c r="K66" s="619"/>
      <c r="L66" s="619"/>
      <c r="M66" s="619"/>
      <c r="N66" s="619"/>
      <c r="O66" s="619"/>
      <c r="P66" s="619"/>
      <c r="Q66" s="619"/>
      <c r="R66" s="619"/>
      <c r="S66" s="619"/>
      <c r="T66" s="619"/>
      <c r="U66" s="619"/>
      <c r="V66" s="619"/>
      <c r="W66" s="619"/>
      <c r="X66" s="619"/>
      <c r="Y66" s="619"/>
      <c r="Z66" s="619"/>
      <c r="AA66" s="619"/>
      <c r="AB66" s="619"/>
      <c r="AC66" s="619"/>
      <c r="AD66" s="619"/>
      <c r="AE66" s="619"/>
      <c r="AF66" s="619"/>
      <c r="AG66" s="619"/>
      <c r="AH66" s="619"/>
      <c r="AI66" s="619"/>
      <c r="AJ66" s="619"/>
      <c r="AK66" s="619"/>
      <c r="AL66" s="619"/>
      <c r="AM66" s="619"/>
      <c r="AN66" s="619"/>
      <c r="AO66" s="619"/>
      <c r="AP66" s="619"/>
      <c r="AQ66" s="619"/>
      <c r="AR66" s="619"/>
      <c r="AS66" s="619"/>
      <c r="AT66" s="619"/>
      <c r="AU66" s="619"/>
      <c r="AV66" s="619"/>
      <c r="AW66" s="619"/>
      <c r="AX66" s="619"/>
      <c r="AY66" s="619"/>
      <c r="AZ66" s="619"/>
      <c r="BA66" s="619"/>
      <c r="BB66" s="619"/>
      <c r="BC66" s="619"/>
      <c r="BD66" s="619"/>
      <c r="BE66" s="619"/>
      <c r="BF66" s="619"/>
      <c r="BG66" s="619"/>
      <c r="BH66" s="619"/>
      <c r="BI66" s="619"/>
      <c r="BJ66" s="619"/>
      <c r="BK66" s="619"/>
      <c r="BL66" s="619"/>
      <c r="BM66" s="619"/>
      <c r="BN66" s="619"/>
      <c r="BO66" s="619"/>
      <c r="BP66" s="619"/>
      <c r="BQ66" s="619"/>
      <c r="BR66" s="619"/>
      <c r="BS66" s="619"/>
      <c r="BT66" s="619"/>
      <c r="BU66" s="619"/>
      <c r="BV66" s="619"/>
      <c r="BW66" s="620"/>
      <c r="BX66" s="612" t="s">
        <v>167</v>
      </c>
      <c r="BY66" s="613"/>
      <c r="BZ66" s="613"/>
      <c r="CA66" s="613"/>
      <c r="CB66" s="613"/>
      <c r="CC66" s="613"/>
      <c r="CD66" s="613"/>
      <c r="CE66" s="613"/>
      <c r="CF66" s="613"/>
      <c r="CG66" s="614"/>
      <c r="CH66" s="621"/>
      <c r="CI66" s="622"/>
      <c r="CJ66" s="622"/>
      <c r="CK66" s="622"/>
      <c r="CL66" s="622"/>
      <c r="CM66" s="622"/>
      <c r="CN66" s="622"/>
      <c r="CO66" s="622"/>
      <c r="CP66" s="622"/>
      <c r="CQ66" s="622"/>
      <c r="CR66" s="622"/>
      <c r="CS66" s="622"/>
      <c r="CT66" s="622"/>
      <c r="CU66" s="622"/>
      <c r="CV66" s="622"/>
      <c r="CW66" s="622"/>
      <c r="CX66" s="622"/>
    </row>
    <row r="67" spans="1:102" s="20" customFormat="1" ht="11.25" x14ac:dyDescent="0.2">
      <c r="A67" s="625">
        <v>5</v>
      </c>
      <c r="B67" s="626"/>
      <c r="C67" s="626"/>
      <c r="D67" s="626"/>
      <c r="E67" s="626"/>
      <c r="F67" s="626"/>
      <c r="G67" s="626"/>
      <c r="H67" s="627"/>
      <c r="I67" s="66"/>
      <c r="J67" s="619" t="s">
        <v>271</v>
      </c>
      <c r="K67" s="619"/>
      <c r="L67" s="619"/>
      <c r="M67" s="619"/>
      <c r="N67" s="619"/>
      <c r="O67" s="619"/>
      <c r="P67" s="619"/>
      <c r="Q67" s="619"/>
      <c r="R67" s="619"/>
      <c r="S67" s="619"/>
      <c r="T67" s="619"/>
      <c r="U67" s="619"/>
      <c r="V67" s="619"/>
      <c r="W67" s="619"/>
      <c r="X67" s="619"/>
      <c r="Y67" s="619"/>
      <c r="Z67" s="619"/>
      <c r="AA67" s="619"/>
      <c r="AB67" s="619"/>
      <c r="AC67" s="619"/>
      <c r="AD67" s="619"/>
      <c r="AE67" s="619"/>
      <c r="AF67" s="619"/>
      <c r="AG67" s="619"/>
      <c r="AH67" s="619"/>
      <c r="AI67" s="619"/>
      <c r="AJ67" s="619"/>
      <c r="AK67" s="619"/>
      <c r="AL67" s="619"/>
      <c r="AM67" s="619"/>
      <c r="AN67" s="619"/>
      <c r="AO67" s="619"/>
      <c r="AP67" s="619"/>
      <c r="AQ67" s="619"/>
      <c r="AR67" s="619"/>
      <c r="AS67" s="619"/>
      <c r="AT67" s="619"/>
      <c r="AU67" s="619"/>
      <c r="AV67" s="619"/>
      <c r="AW67" s="619"/>
      <c r="AX67" s="619"/>
      <c r="AY67" s="619"/>
      <c r="AZ67" s="619"/>
      <c r="BA67" s="619"/>
      <c r="BB67" s="619"/>
      <c r="BC67" s="619"/>
      <c r="BD67" s="619"/>
      <c r="BE67" s="619"/>
      <c r="BF67" s="619"/>
      <c r="BG67" s="619"/>
      <c r="BH67" s="619"/>
      <c r="BI67" s="619"/>
      <c r="BJ67" s="619"/>
      <c r="BK67" s="619"/>
      <c r="BL67" s="619"/>
      <c r="BM67" s="619"/>
      <c r="BN67" s="619"/>
      <c r="BO67" s="619"/>
      <c r="BP67" s="619"/>
      <c r="BQ67" s="619"/>
      <c r="BR67" s="619"/>
      <c r="BS67" s="619"/>
      <c r="BT67" s="619"/>
      <c r="BU67" s="619"/>
      <c r="BV67" s="619"/>
      <c r="BW67" s="620"/>
      <c r="BX67" s="612" t="s">
        <v>167</v>
      </c>
      <c r="BY67" s="613"/>
      <c r="BZ67" s="613"/>
      <c r="CA67" s="613"/>
      <c r="CB67" s="613"/>
      <c r="CC67" s="613"/>
      <c r="CD67" s="613"/>
      <c r="CE67" s="613"/>
      <c r="CF67" s="613"/>
      <c r="CG67" s="614"/>
      <c r="CH67" s="628">
        <f>CH12-CH53</f>
        <v>3285.45</v>
      </c>
      <c r="CI67" s="629"/>
      <c r="CJ67" s="629"/>
      <c r="CK67" s="629"/>
      <c r="CL67" s="629"/>
      <c r="CM67" s="629"/>
      <c r="CN67" s="629"/>
      <c r="CO67" s="629"/>
      <c r="CP67" s="629"/>
      <c r="CQ67" s="629"/>
      <c r="CR67" s="629"/>
      <c r="CS67" s="629"/>
      <c r="CT67" s="629"/>
      <c r="CU67" s="629"/>
      <c r="CV67" s="629"/>
      <c r="CW67" s="629"/>
      <c r="CX67" s="629"/>
    </row>
    <row r="68" spans="1:102" s="20" customFormat="1" ht="11.25" x14ac:dyDescent="0.2">
      <c r="A68" s="625" t="s">
        <v>272</v>
      </c>
      <c r="B68" s="626"/>
      <c r="C68" s="626"/>
      <c r="D68" s="626"/>
      <c r="E68" s="626"/>
      <c r="F68" s="626"/>
      <c r="G68" s="626"/>
      <c r="H68" s="626"/>
      <c r="I68" s="626"/>
      <c r="J68" s="626"/>
      <c r="K68" s="626"/>
      <c r="L68" s="626"/>
      <c r="M68" s="626"/>
      <c r="N68" s="626"/>
      <c r="O68" s="626"/>
      <c r="P68" s="626"/>
      <c r="Q68" s="626"/>
      <c r="R68" s="626"/>
      <c r="S68" s="626"/>
      <c r="T68" s="626"/>
      <c r="U68" s="626"/>
      <c r="V68" s="626"/>
      <c r="W68" s="626"/>
      <c r="X68" s="626"/>
      <c r="Y68" s="626"/>
      <c r="Z68" s="626"/>
      <c r="AA68" s="626"/>
      <c r="AB68" s="626"/>
      <c r="AC68" s="626"/>
      <c r="AD68" s="626"/>
      <c r="AE68" s="626"/>
      <c r="AF68" s="626"/>
      <c r="AG68" s="626"/>
      <c r="AH68" s="626"/>
      <c r="AI68" s="626"/>
      <c r="AJ68" s="626"/>
      <c r="AK68" s="626"/>
      <c r="AL68" s="626"/>
      <c r="AM68" s="626"/>
      <c r="AN68" s="626"/>
      <c r="AO68" s="626"/>
      <c r="AP68" s="626"/>
      <c r="AQ68" s="626"/>
      <c r="AR68" s="626"/>
      <c r="AS68" s="626"/>
      <c r="AT68" s="626"/>
      <c r="AU68" s="626"/>
      <c r="AV68" s="626"/>
      <c r="AW68" s="626"/>
      <c r="AX68" s="626"/>
      <c r="AY68" s="626"/>
      <c r="AZ68" s="626"/>
      <c r="BA68" s="626"/>
      <c r="BB68" s="626"/>
      <c r="BC68" s="626"/>
      <c r="BD68" s="626"/>
      <c r="BE68" s="626"/>
      <c r="BF68" s="626"/>
      <c r="BG68" s="626"/>
      <c r="BH68" s="626"/>
      <c r="BI68" s="626"/>
      <c r="BJ68" s="626"/>
      <c r="BK68" s="626"/>
      <c r="BL68" s="626"/>
      <c r="BM68" s="626"/>
      <c r="BN68" s="626"/>
      <c r="BO68" s="626"/>
      <c r="BP68" s="626"/>
      <c r="BQ68" s="626"/>
      <c r="BR68" s="626"/>
      <c r="BS68" s="626"/>
      <c r="BT68" s="626"/>
      <c r="BU68" s="626"/>
      <c r="BV68" s="626"/>
      <c r="BW68" s="626"/>
      <c r="BX68" s="626"/>
      <c r="BY68" s="626"/>
      <c r="BZ68" s="626"/>
      <c r="CA68" s="626"/>
      <c r="CB68" s="626"/>
      <c r="CC68" s="626"/>
      <c r="CD68" s="626"/>
      <c r="CE68" s="626"/>
      <c r="CF68" s="626"/>
      <c r="CG68" s="626"/>
      <c r="CH68" s="626"/>
      <c r="CI68" s="626"/>
      <c r="CJ68" s="626"/>
      <c r="CK68" s="626"/>
      <c r="CL68" s="626"/>
      <c r="CM68" s="626"/>
      <c r="CN68" s="626"/>
      <c r="CO68" s="626"/>
      <c r="CP68" s="626"/>
      <c r="CQ68" s="626"/>
      <c r="CR68" s="626"/>
      <c r="CS68" s="626"/>
      <c r="CT68" s="626"/>
      <c r="CU68" s="626"/>
      <c r="CV68" s="626"/>
      <c r="CW68" s="626"/>
      <c r="CX68" s="627"/>
    </row>
    <row r="69" spans="1:102" s="20" customFormat="1" ht="11.25" customHeight="1" x14ac:dyDescent="0.2">
      <c r="A69" s="612">
        <v>1</v>
      </c>
      <c r="B69" s="613"/>
      <c r="C69" s="613"/>
      <c r="D69" s="613"/>
      <c r="E69" s="613"/>
      <c r="F69" s="613"/>
      <c r="G69" s="613"/>
      <c r="H69" s="614"/>
      <c r="I69" s="63"/>
      <c r="J69" s="615" t="s">
        <v>273</v>
      </c>
      <c r="K69" s="615"/>
      <c r="L69" s="615"/>
      <c r="M69" s="615"/>
      <c r="N69" s="615"/>
      <c r="O69" s="615"/>
      <c r="P69" s="615"/>
      <c r="Q69" s="615"/>
      <c r="R69" s="615"/>
      <c r="S69" s="615"/>
      <c r="T69" s="615"/>
      <c r="U69" s="615"/>
      <c r="V69" s="615"/>
      <c r="W69" s="615"/>
      <c r="X69" s="615"/>
      <c r="Y69" s="615"/>
      <c r="Z69" s="615"/>
      <c r="AA69" s="615"/>
      <c r="AB69" s="615"/>
      <c r="AC69" s="615"/>
      <c r="AD69" s="615"/>
      <c r="AE69" s="615"/>
      <c r="AF69" s="615"/>
      <c r="AG69" s="615"/>
      <c r="AH69" s="615"/>
      <c r="AI69" s="615"/>
      <c r="AJ69" s="615"/>
      <c r="AK69" s="615"/>
      <c r="AL69" s="615"/>
      <c r="AM69" s="615"/>
      <c r="AN69" s="615"/>
      <c r="AO69" s="615"/>
      <c r="AP69" s="615"/>
      <c r="AQ69" s="615"/>
      <c r="AR69" s="615"/>
      <c r="AS69" s="615"/>
      <c r="AT69" s="615"/>
      <c r="AU69" s="615"/>
      <c r="AV69" s="615"/>
      <c r="AW69" s="615"/>
      <c r="AX69" s="615"/>
      <c r="AY69" s="615"/>
      <c r="AZ69" s="615"/>
      <c r="BA69" s="615"/>
      <c r="BB69" s="615"/>
      <c r="BC69" s="615"/>
      <c r="BD69" s="615"/>
      <c r="BE69" s="615"/>
      <c r="BF69" s="615"/>
      <c r="BG69" s="615"/>
      <c r="BH69" s="615"/>
      <c r="BI69" s="615"/>
      <c r="BJ69" s="615"/>
      <c r="BK69" s="615"/>
      <c r="BL69" s="615"/>
      <c r="BM69" s="615"/>
      <c r="BN69" s="615"/>
      <c r="BO69" s="615"/>
      <c r="BP69" s="615"/>
      <c r="BQ69" s="615"/>
      <c r="BR69" s="615"/>
      <c r="BS69" s="615"/>
      <c r="BT69" s="615"/>
      <c r="BU69" s="615"/>
      <c r="BV69" s="615"/>
      <c r="BW69" s="616"/>
      <c r="BX69" s="612" t="s">
        <v>274</v>
      </c>
      <c r="BY69" s="613"/>
      <c r="BZ69" s="613"/>
      <c r="CA69" s="613"/>
      <c r="CB69" s="613"/>
      <c r="CC69" s="613"/>
      <c r="CD69" s="613"/>
      <c r="CE69" s="613"/>
      <c r="CF69" s="613"/>
      <c r="CG69" s="614"/>
      <c r="CH69" s="612">
        <v>4</v>
      </c>
      <c r="CI69" s="613"/>
      <c r="CJ69" s="613"/>
      <c r="CK69" s="613"/>
      <c r="CL69" s="613"/>
      <c r="CM69" s="613"/>
      <c r="CN69" s="613"/>
      <c r="CO69" s="613"/>
      <c r="CP69" s="613"/>
      <c r="CQ69" s="613"/>
      <c r="CR69" s="613"/>
      <c r="CS69" s="613"/>
      <c r="CT69" s="613"/>
      <c r="CU69" s="613"/>
      <c r="CV69" s="613"/>
      <c r="CW69" s="613"/>
      <c r="CX69" s="614"/>
    </row>
    <row r="70" spans="1:102" s="20" customFormat="1" ht="11.25" x14ac:dyDescent="0.2">
      <c r="A70" s="612">
        <v>2</v>
      </c>
      <c r="B70" s="613"/>
      <c r="C70" s="613"/>
      <c r="D70" s="613"/>
      <c r="E70" s="613"/>
      <c r="F70" s="613"/>
      <c r="G70" s="613"/>
      <c r="H70" s="614"/>
      <c r="I70" s="63"/>
      <c r="J70" s="615" t="s">
        <v>275</v>
      </c>
      <c r="K70" s="615"/>
      <c r="L70" s="615"/>
      <c r="M70" s="615"/>
      <c r="N70" s="615"/>
      <c r="O70" s="615"/>
      <c r="P70" s="615"/>
      <c r="Q70" s="615"/>
      <c r="R70" s="615"/>
      <c r="S70" s="615"/>
      <c r="T70" s="615"/>
      <c r="U70" s="615"/>
      <c r="V70" s="615"/>
      <c r="W70" s="615"/>
      <c r="X70" s="615"/>
      <c r="Y70" s="615"/>
      <c r="Z70" s="615"/>
      <c r="AA70" s="615"/>
      <c r="AB70" s="615"/>
      <c r="AC70" s="615"/>
      <c r="AD70" s="615"/>
      <c r="AE70" s="615"/>
      <c r="AF70" s="615"/>
      <c r="AG70" s="615"/>
      <c r="AH70" s="615"/>
      <c r="AI70" s="615"/>
      <c r="AJ70" s="615"/>
      <c r="AK70" s="615"/>
      <c r="AL70" s="615"/>
      <c r="AM70" s="615"/>
      <c r="AN70" s="615"/>
      <c r="AO70" s="615"/>
      <c r="AP70" s="615"/>
      <c r="AQ70" s="615"/>
      <c r="AR70" s="615"/>
      <c r="AS70" s="615"/>
      <c r="AT70" s="615"/>
      <c r="AU70" s="615"/>
      <c r="AV70" s="615"/>
      <c r="AW70" s="615"/>
      <c r="AX70" s="615"/>
      <c r="AY70" s="615"/>
      <c r="AZ70" s="615"/>
      <c r="BA70" s="615"/>
      <c r="BB70" s="615"/>
      <c r="BC70" s="615"/>
      <c r="BD70" s="615"/>
      <c r="BE70" s="615"/>
      <c r="BF70" s="615"/>
      <c r="BG70" s="615"/>
      <c r="BH70" s="615"/>
      <c r="BI70" s="615"/>
      <c r="BJ70" s="615"/>
      <c r="BK70" s="615"/>
      <c r="BL70" s="615"/>
      <c r="BM70" s="615"/>
      <c r="BN70" s="615"/>
      <c r="BO70" s="615"/>
      <c r="BP70" s="615"/>
      <c r="BQ70" s="615"/>
      <c r="BR70" s="615"/>
      <c r="BS70" s="615"/>
      <c r="BT70" s="615"/>
      <c r="BU70" s="615"/>
      <c r="BV70" s="615"/>
      <c r="BW70" s="616"/>
      <c r="BX70" s="612" t="s">
        <v>276</v>
      </c>
      <c r="BY70" s="613"/>
      <c r="BZ70" s="613"/>
      <c r="CA70" s="613"/>
      <c r="CB70" s="613"/>
      <c r="CC70" s="613"/>
      <c r="CD70" s="613"/>
      <c r="CE70" s="613"/>
      <c r="CF70" s="613"/>
      <c r="CG70" s="614"/>
      <c r="CH70" s="612">
        <v>5.74</v>
      </c>
      <c r="CI70" s="613"/>
      <c r="CJ70" s="613"/>
      <c r="CK70" s="613"/>
      <c r="CL70" s="613"/>
      <c r="CM70" s="613"/>
      <c r="CN70" s="613"/>
      <c r="CO70" s="613"/>
      <c r="CP70" s="613"/>
      <c r="CQ70" s="613"/>
      <c r="CR70" s="613"/>
      <c r="CS70" s="613"/>
      <c r="CT70" s="613"/>
      <c r="CU70" s="613"/>
      <c r="CV70" s="613"/>
      <c r="CW70" s="613"/>
      <c r="CX70" s="614"/>
    </row>
    <row r="71" spans="1:102" s="20" customFormat="1" ht="11.25" x14ac:dyDescent="0.2">
      <c r="A71" s="612">
        <v>3</v>
      </c>
      <c r="B71" s="613"/>
      <c r="C71" s="613"/>
      <c r="D71" s="613"/>
      <c r="E71" s="613"/>
      <c r="F71" s="613"/>
      <c r="G71" s="613"/>
      <c r="H71" s="614"/>
      <c r="I71" s="63"/>
      <c r="J71" s="615" t="s">
        <v>277</v>
      </c>
      <c r="K71" s="615"/>
      <c r="L71" s="615"/>
      <c r="M71" s="615"/>
      <c r="N71" s="615"/>
      <c r="O71" s="615"/>
      <c r="P71" s="615"/>
      <c r="Q71" s="615"/>
      <c r="R71" s="615"/>
      <c r="S71" s="615"/>
      <c r="T71" s="615"/>
      <c r="U71" s="615"/>
      <c r="V71" s="615"/>
      <c r="W71" s="615"/>
      <c r="X71" s="615"/>
      <c r="Y71" s="615"/>
      <c r="Z71" s="615"/>
      <c r="AA71" s="615"/>
      <c r="AB71" s="615"/>
      <c r="AC71" s="615"/>
      <c r="AD71" s="615"/>
      <c r="AE71" s="615"/>
      <c r="AF71" s="615"/>
      <c r="AG71" s="615"/>
      <c r="AH71" s="615"/>
      <c r="AI71" s="615"/>
      <c r="AJ71" s="615"/>
      <c r="AK71" s="615"/>
      <c r="AL71" s="615"/>
      <c r="AM71" s="615"/>
      <c r="AN71" s="615"/>
      <c r="AO71" s="615"/>
      <c r="AP71" s="615"/>
      <c r="AQ71" s="615"/>
      <c r="AR71" s="615"/>
      <c r="AS71" s="615"/>
      <c r="AT71" s="615"/>
      <c r="AU71" s="615"/>
      <c r="AV71" s="615"/>
      <c r="AW71" s="615"/>
      <c r="AX71" s="615"/>
      <c r="AY71" s="615"/>
      <c r="AZ71" s="615"/>
      <c r="BA71" s="615"/>
      <c r="BB71" s="615"/>
      <c r="BC71" s="615"/>
      <c r="BD71" s="615"/>
      <c r="BE71" s="615"/>
      <c r="BF71" s="615"/>
      <c r="BG71" s="615"/>
      <c r="BH71" s="615"/>
      <c r="BI71" s="615"/>
      <c r="BJ71" s="615"/>
      <c r="BK71" s="615"/>
      <c r="BL71" s="615"/>
      <c r="BM71" s="615"/>
      <c r="BN71" s="615"/>
      <c r="BO71" s="615"/>
      <c r="BP71" s="615"/>
      <c r="BQ71" s="615"/>
      <c r="BR71" s="615"/>
      <c r="BS71" s="615"/>
      <c r="BT71" s="615"/>
      <c r="BU71" s="615"/>
      <c r="BV71" s="615"/>
      <c r="BW71" s="616"/>
      <c r="BX71" s="612" t="s">
        <v>278</v>
      </c>
      <c r="BY71" s="613"/>
      <c r="BZ71" s="613"/>
      <c r="CA71" s="613"/>
      <c r="CB71" s="613"/>
      <c r="CC71" s="613"/>
      <c r="CD71" s="613"/>
      <c r="CE71" s="613"/>
      <c r="CF71" s="613"/>
      <c r="CG71" s="614"/>
      <c r="CH71" s="630">
        <v>1</v>
      </c>
      <c r="CI71" s="631"/>
      <c r="CJ71" s="631"/>
      <c r="CK71" s="631"/>
      <c r="CL71" s="631"/>
      <c r="CM71" s="631"/>
      <c r="CN71" s="631"/>
      <c r="CO71" s="631"/>
      <c r="CP71" s="631"/>
      <c r="CQ71" s="631"/>
      <c r="CR71" s="631"/>
      <c r="CS71" s="631"/>
      <c r="CT71" s="631"/>
      <c r="CU71" s="631"/>
      <c r="CV71" s="631"/>
      <c r="CW71" s="631"/>
      <c r="CX71" s="632"/>
    </row>
    <row r="72" spans="1:102" s="20" customFormat="1" ht="11.25" x14ac:dyDescent="0.2">
      <c r="A72" s="612">
        <v>4</v>
      </c>
      <c r="B72" s="613"/>
      <c r="C72" s="613"/>
      <c r="D72" s="613"/>
      <c r="E72" s="613"/>
      <c r="F72" s="613"/>
      <c r="G72" s="613"/>
      <c r="H72" s="614"/>
      <c r="I72" s="63"/>
      <c r="J72" s="615" t="s">
        <v>279</v>
      </c>
      <c r="K72" s="615"/>
      <c r="L72" s="615"/>
      <c r="M72" s="615"/>
      <c r="N72" s="615"/>
      <c r="O72" s="615"/>
      <c r="P72" s="615"/>
      <c r="Q72" s="615"/>
      <c r="R72" s="615"/>
      <c r="S72" s="615"/>
      <c r="T72" s="615"/>
      <c r="U72" s="615"/>
      <c r="V72" s="615"/>
      <c r="W72" s="615"/>
      <c r="X72" s="615"/>
      <c r="Y72" s="615"/>
      <c r="Z72" s="615"/>
      <c r="AA72" s="615"/>
      <c r="AB72" s="615"/>
      <c r="AC72" s="615"/>
      <c r="AD72" s="615"/>
      <c r="AE72" s="615"/>
      <c r="AF72" s="615"/>
      <c r="AG72" s="615"/>
      <c r="AH72" s="615"/>
      <c r="AI72" s="615"/>
      <c r="AJ72" s="615"/>
      <c r="AK72" s="615"/>
      <c r="AL72" s="615"/>
      <c r="AM72" s="615"/>
      <c r="AN72" s="615"/>
      <c r="AO72" s="615"/>
      <c r="AP72" s="615"/>
      <c r="AQ72" s="615"/>
      <c r="AR72" s="615"/>
      <c r="AS72" s="615"/>
      <c r="AT72" s="615"/>
      <c r="AU72" s="615"/>
      <c r="AV72" s="615"/>
      <c r="AW72" s="615"/>
      <c r="AX72" s="615"/>
      <c r="AY72" s="615"/>
      <c r="AZ72" s="615"/>
      <c r="BA72" s="615"/>
      <c r="BB72" s="615"/>
      <c r="BC72" s="615"/>
      <c r="BD72" s="615"/>
      <c r="BE72" s="615"/>
      <c r="BF72" s="615"/>
      <c r="BG72" s="615"/>
      <c r="BH72" s="615"/>
      <c r="BI72" s="615"/>
      <c r="BJ72" s="615"/>
      <c r="BK72" s="615"/>
      <c r="BL72" s="615"/>
      <c r="BM72" s="615"/>
      <c r="BN72" s="615"/>
      <c r="BO72" s="615"/>
      <c r="BP72" s="615"/>
      <c r="BQ72" s="615"/>
      <c r="BR72" s="615"/>
      <c r="BS72" s="615"/>
      <c r="BT72" s="615"/>
      <c r="BU72" s="615"/>
      <c r="BV72" s="615"/>
      <c r="BW72" s="616"/>
      <c r="BX72" s="612" t="s">
        <v>280</v>
      </c>
      <c r="BY72" s="613"/>
      <c r="BZ72" s="613"/>
      <c r="CA72" s="613"/>
      <c r="CB72" s="613"/>
      <c r="CC72" s="613"/>
      <c r="CD72" s="613"/>
      <c r="CE72" s="613"/>
      <c r="CF72" s="613"/>
      <c r="CG72" s="614"/>
      <c r="CH72" s="630"/>
      <c r="CI72" s="631"/>
      <c r="CJ72" s="631"/>
      <c r="CK72" s="631"/>
      <c r="CL72" s="631"/>
      <c r="CM72" s="631"/>
      <c r="CN72" s="631"/>
      <c r="CO72" s="631"/>
      <c r="CP72" s="631"/>
      <c r="CQ72" s="631"/>
      <c r="CR72" s="631"/>
      <c r="CS72" s="631"/>
      <c r="CT72" s="631"/>
      <c r="CU72" s="631"/>
      <c r="CV72" s="631"/>
      <c r="CW72" s="631"/>
      <c r="CX72" s="632"/>
    </row>
  </sheetData>
  <mergeCells count="255">
    <mergeCell ref="A71:H71"/>
    <mergeCell ref="J71:BW71"/>
    <mergeCell ref="BX71:CG71"/>
    <mergeCell ref="CH71:CX71"/>
    <mergeCell ref="A72:H72"/>
    <mergeCell ref="J72:BW72"/>
    <mergeCell ref="BX72:CG72"/>
    <mergeCell ref="CH72:CX72"/>
    <mergeCell ref="A68:CX68"/>
    <mergeCell ref="A69:H69"/>
    <mergeCell ref="J69:BW69"/>
    <mergeCell ref="BX69:CG69"/>
    <mergeCell ref="CH69:CX69"/>
    <mergeCell ref="A70:H70"/>
    <mergeCell ref="J70:BW70"/>
    <mergeCell ref="BX70:CG70"/>
    <mergeCell ref="CH70:CX70"/>
    <mergeCell ref="A65:H65"/>
    <mergeCell ref="J65:BW65"/>
    <mergeCell ref="BX65:CG65"/>
    <mergeCell ref="CH65:CX65"/>
    <mergeCell ref="A66:H66"/>
    <mergeCell ref="J66:BW66"/>
    <mergeCell ref="BX66:CG66"/>
    <mergeCell ref="CH66:CX66"/>
    <mergeCell ref="A67:H67"/>
    <mergeCell ref="J67:BW67"/>
    <mergeCell ref="BX67:CG67"/>
    <mergeCell ref="CH67:CX67"/>
    <mergeCell ref="A62:H62"/>
    <mergeCell ref="J62:BW62"/>
    <mergeCell ref="BX62:CG62"/>
    <mergeCell ref="CH62:CX62"/>
    <mergeCell ref="A63:H63"/>
    <mergeCell ref="J63:BW63"/>
    <mergeCell ref="BX63:CG63"/>
    <mergeCell ref="CH63:CX63"/>
    <mergeCell ref="A64:H64"/>
    <mergeCell ref="J64:BW64"/>
    <mergeCell ref="BX64:CG64"/>
    <mergeCell ref="CH64:CX64"/>
    <mergeCell ref="A59:H59"/>
    <mergeCell ref="J59:BW59"/>
    <mergeCell ref="BX59:CG59"/>
    <mergeCell ref="CH59:CX59"/>
    <mergeCell ref="A60:H60"/>
    <mergeCell ref="J60:BW60"/>
    <mergeCell ref="BX60:CG60"/>
    <mergeCell ref="CH60:CX60"/>
    <mergeCell ref="A61:H61"/>
    <mergeCell ref="J61:BW61"/>
    <mergeCell ref="BX61:CG61"/>
    <mergeCell ref="CH61:CX61"/>
    <mergeCell ref="A56:H56"/>
    <mergeCell ref="J56:BW56"/>
    <mergeCell ref="BX56:CG56"/>
    <mergeCell ref="CH56:CX56"/>
    <mergeCell ref="A57:H57"/>
    <mergeCell ref="J57:BW57"/>
    <mergeCell ref="BX57:CG57"/>
    <mergeCell ref="CH57:CX57"/>
    <mergeCell ref="A58:H58"/>
    <mergeCell ref="J58:BW58"/>
    <mergeCell ref="BX58:CG58"/>
    <mergeCell ref="CH58:CX58"/>
    <mergeCell ref="A53:H53"/>
    <mergeCell ref="J53:BW53"/>
    <mergeCell ref="BX53:CG53"/>
    <mergeCell ref="CH53:CX53"/>
    <mergeCell ref="A54:H54"/>
    <mergeCell ref="J54:BW54"/>
    <mergeCell ref="BX54:CG54"/>
    <mergeCell ref="CH54:CX54"/>
    <mergeCell ref="A55:H55"/>
    <mergeCell ref="J55:BW55"/>
    <mergeCell ref="BX55:CG55"/>
    <mergeCell ref="CH55:CX55"/>
    <mergeCell ref="A50:H50"/>
    <mergeCell ref="J50:BW50"/>
    <mergeCell ref="BX50:CG50"/>
    <mergeCell ref="CH50:CX50"/>
    <mergeCell ref="A51:H51"/>
    <mergeCell ref="J51:BW51"/>
    <mergeCell ref="BX51:CG51"/>
    <mergeCell ref="CH51:CX51"/>
    <mergeCell ref="A52:H52"/>
    <mergeCell ref="J52:BW52"/>
    <mergeCell ref="BX52:CG52"/>
    <mergeCell ref="CH52:CX52"/>
    <mergeCell ref="A47:H47"/>
    <mergeCell ref="J47:BW47"/>
    <mergeCell ref="BX47:CG47"/>
    <mergeCell ref="CH47:CX47"/>
    <mergeCell ref="A48:H48"/>
    <mergeCell ref="J48:BW48"/>
    <mergeCell ref="BX48:CG48"/>
    <mergeCell ref="CH48:CX48"/>
    <mergeCell ref="A49:H49"/>
    <mergeCell ref="J49:BW49"/>
    <mergeCell ref="BX49:CG49"/>
    <mergeCell ref="CH49:CX49"/>
    <mergeCell ref="A44:H44"/>
    <mergeCell ref="J44:BW44"/>
    <mergeCell ref="BX44:CG44"/>
    <mergeCell ref="CH44:CX44"/>
    <mergeCell ref="A45:H45"/>
    <mergeCell ref="J45:BW45"/>
    <mergeCell ref="BX45:CG45"/>
    <mergeCell ref="CH45:CX45"/>
    <mergeCell ref="A46:H46"/>
    <mergeCell ref="J46:BW46"/>
    <mergeCell ref="BX46:CG46"/>
    <mergeCell ref="CH46:CX46"/>
    <mergeCell ref="A41:H41"/>
    <mergeCell ref="J41:BW41"/>
    <mergeCell ref="BX41:CG41"/>
    <mergeCell ref="CH41:CX41"/>
    <mergeCell ref="A42:H42"/>
    <mergeCell ref="J42:BW42"/>
    <mergeCell ref="BX42:CG42"/>
    <mergeCell ref="CH42:CX42"/>
    <mergeCell ref="A43:H43"/>
    <mergeCell ref="J43:BW43"/>
    <mergeCell ref="BX43:CG43"/>
    <mergeCell ref="CH43:CX43"/>
    <mergeCell ref="A38:H38"/>
    <mergeCell ref="J38:BW38"/>
    <mergeCell ref="BX38:CG38"/>
    <mergeCell ref="CH38:CX38"/>
    <mergeCell ref="A39:H39"/>
    <mergeCell ref="J39:BW39"/>
    <mergeCell ref="BX39:CG39"/>
    <mergeCell ref="CH39:CX39"/>
    <mergeCell ref="A40:H40"/>
    <mergeCell ref="J40:BW40"/>
    <mergeCell ref="BX40:CG40"/>
    <mergeCell ref="CH40:CX40"/>
    <mergeCell ref="A35:H35"/>
    <mergeCell ref="J35:BW35"/>
    <mergeCell ref="BX35:CG35"/>
    <mergeCell ref="CH35:CX35"/>
    <mergeCell ref="A36:H36"/>
    <mergeCell ref="J36:BW36"/>
    <mergeCell ref="BX36:CG36"/>
    <mergeCell ref="CH36:CX36"/>
    <mergeCell ref="A37:H37"/>
    <mergeCell ref="J37:BW37"/>
    <mergeCell ref="BX37:CG37"/>
    <mergeCell ref="CH37:CX37"/>
    <mergeCell ref="A32:H32"/>
    <mergeCell ref="J32:BW32"/>
    <mergeCell ref="BX32:CG32"/>
    <mergeCell ref="CH32:CX32"/>
    <mergeCell ref="A33:H33"/>
    <mergeCell ref="J33:BW33"/>
    <mergeCell ref="BX33:CG33"/>
    <mergeCell ref="CH33:CX33"/>
    <mergeCell ref="A34:H34"/>
    <mergeCell ref="J34:BW34"/>
    <mergeCell ref="BX34:CG34"/>
    <mergeCell ref="CH34:CX34"/>
    <mergeCell ref="A29:H29"/>
    <mergeCell ref="J29:BW29"/>
    <mergeCell ref="BX29:CG29"/>
    <mergeCell ref="CH29:CX29"/>
    <mergeCell ref="A30:H30"/>
    <mergeCell ref="J30:BW30"/>
    <mergeCell ref="BX30:CG30"/>
    <mergeCell ref="CH30:CX30"/>
    <mergeCell ref="A31:H31"/>
    <mergeCell ref="J31:BW31"/>
    <mergeCell ref="BX31:CG31"/>
    <mergeCell ref="CH31:CX31"/>
    <mergeCell ref="A26:H26"/>
    <mergeCell ref="J26:BW26"/>
    <mergeCell ref="BX26:CG26"/>
    <mergeCell ref="CH26:CX26"/>
    <mergeCell ref="A27:H27"/>
    <mergeCell ref="J27:BW27"/>
    <mergeCell ref="BX27:CG27"/>
    <mergeCell ref="CH27:CX27"/>
    <mergeCell ref="A28:H28"/>
    <mergeCell ref="J28:BW28"/>
    <mergeCell ref="BX28:CG28"/>
    <mergeCell ref="CH28:CX28"/>
    <mergeCell ref="A23:H23"/>
    <mergeCell ref="J23:BW23"/>
    <mergeCell ref="BX23:CG23"/>
    <mergeCell ref="CH23:CX23"/>
    <mergeCell ref="A24:H24"/>
    <mergeCell ref="J24:BW24"/>
    <mergeCell ref="BX24:CG24"/>
    <mergeCell ref="CH24:CX24"/>
    <mergeCell ref="A25:H25"/>
    <mergeCell ref="J25:BW25"/>
    <mergeCell ref="BX25:CG25"/>
    <mergeCell ref="CH25:CX25"/>
    <mergeCell ref="A20:H20"/>
    <mergeCell ref="J20:BW20"/>
    <mergeCell ref="BX20:CG20"/>
    <mergeCell ref="CH20:CX20"/>
    <mergeCell ref="A21:H21"/>
    <mergeCell ref="J21:BW21"/>
    <mergeCell ref="BX21:CG21"/>
    <mergeCell ref="CH21:CX21"/>
    <mergeCell ref="A22:H22"/>
    <mergeCell ref="J22:BW22"/>
    <mergeCell ref="BX22:CG22"/>
    <mergeCell ref="CH22:CX22"/>
    <mergeCell ref="A17:H17"/>
    <mergeCell ref="J17:BW17"/>
    <mergeCell ref="BX17:CG17"/>
    <mergeCell ref="CH17:CX17"/>
    <mergeCell ref="A18:H18"/>
    <mergeCell ref="J18:BW18"/>
    <mergeCell ref="BX18:CG18"/>
    <mergeCell ref="CH18:CX18"/>
    <mergeCell ref="A19:H19"/>
    <mergeCell ref="J19:BW19"/>
    <mergeCell ref="BX19:CG19"/>
    <mergeCell ref="CH19:CX19"/>
    <mergeCell ref="A14:H14"/>
    <mergeCell ref="J14:BW14"/>
    <mergeCell ref="BX14:CG14"/>
    <mergeCell ref="CH14:CX14"/>
    <mergeCell ref="A15:H15"/>
    <mergeCell ref="J15:BW15"/>
    <mergeCell ref="BX15:CG15"/>
    <mergeCell ref="CH15:CX15"/>
    <mergeCell ref="A16:H16"/>
    <mergeCell ref="J16:BW16"/>
    <mergeCell ref="BX16:CG16"/>
    <mergeCell ref="CH16:CX16"/>
    <mergeCell ref="A11:H11"/>
    <mergeCell ref="I11:BW11"/>
    <mergeCell ref="BX11:CG11"/>
    <mergeCell ref="CH11:CX11"/>
    <mergeCell ref="A12:H12"/>
    <mergeCell ref="J12:BW12"/>
    <mergeCell ref="BX12:CG12"/>
    <mergeCell ref="CH12:CX12"/>
    <mergeCell ref="A13:H13"/>
    <mergeCell ref="J13:BW13"/>
    <mergeCell ref="BX13:CG13"/>
    <mergeCell ref="CH13:CX13"/>
    <mergeCell ref="CH10:CX10"/>
    <mergeCell ref="A4:CX4"/>
    <mergeCell ref="P5:BR5"/>
    <mergeCell ref="BS5:CD5"/>
    <mergeCell ref="CE5:CH5"/>
    <mergeCell ref="CI5:CN5"/>
    <mergeCell ref="P6:BR6"/>
    <mergeCell ref="A7:CX7"/>
    <mergeCell ref="AO8:CN8"/>
    <mergeCell ref="AO9:CN9"/>
  </mergeCells>
  <pageMargins left="0.78740157480314965" right="0.51181102362204722" top="0.59055118110236227" bottom="0.39370078740157483" header="0.19685039370078741" footer="0.19685039370078741"/>
  <pageSetup paperSize="9" scale="10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2"/>
  <sheetViews>
    <sheetView view="pageBreakPreview" topLeftCell="A10" zoomScale="106" zoomScaleNormal="110" zoomScaleSheetLayoutView="106" workbookViewId="0">
      <selection activeCell="J38" sqref="J38:BW38"/>
    </sheetView>
  </sheetViews>
  <sheetFormatPr defaultColWidth="0.85546875" defaultRowHeight="12.75" x14ac:dyDescent="0.2"/>
  <cols>
    <col min="1" max="102" width="0.85546875" style="2"/>
    <col min="103" max="103" width="8" style="2" hidden="1" customWidth="1"/>
    <col min="104" max="16384" width="0.85546875" style="2"/>
  </cols>
  <sheetData>
    <row r="1" spans="1:103" x14ac:dyDescent="0.2">
      <c r="CX1" s="27" t="s">
        <v>282</v>
      </c>
    </row>
    <row r="2" spans="1:103" s="5" customFormat="1" ht="15" x14ac:dyDescent="0.25">
      <c r="CX2" s="26" t="s">
        <v>92</v>
      </c>
    </row>
    <row r="3" spans="1:103" s="5" customFormat="1" ht="15" x14ac:dyDescent="0.25">
      <c r="CX3" s="12" t="s">
        <v>148</v>
      </c>
    </row>
    <row r="4" spans="1:103" s="59" customFormat="1" ht="33" customHeight="1" x14ac:dyDescent="0.25">
      <c r="A4" s="696" t="s">
        <v>160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696"/>
      <c r="BS4" s="696"/>
      <c r="BT4" s="696"/>
      <c r="BU4" s="696"/>
      <c r="BV4" s="696"/>
      <c r="BW4" s="696"/>
      <c r="BX4" s="696"/>
      <c r="BY4" s="696"/>
      <c r="BZ4" s="696"/>
      <c r="CA4" s="696"/>
      <c r="CB4" s="696"/>
      <c r="CC4" s="696"/>
      <c r="CD4" s="696"/>
      <c r="CE4" s="696"/>
      <c r="CF4" s="696"/>
      <c r="CG4" s="696"/>
      <c r="CH4" s="696"/>
      <c r="CI4" s="696"/>
      <c r="CJ4" s="696"/>
      <c r="CK4" s="696"/>
      <c r="CL4" s="696"/>
      <c r="CM4" s="696"/>
      <c r="CN4" s="696"/>
      <c r="CO4" s="696"/>
      <c r="CP4" s="696"/>
      <c r="CQ4" s="696"/>
      <c r="CR4" s="696"/>
      <c r="CS4" s="696"/>
      <c r="CT4" s="696"/>
      <c r="CU4" s="696"/>
      <c r="CV4" s="696"/>
      <c r="CW4" s="696"/>
      <c r="CX4" s="696"/>
    </row>
    <row r="5" spans="1:103" s="59" customFormat="1" ht="15.75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P5" s="606" t="s">
        <v>13</v>
      </c>
      <c r="Q5" s="606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6"/>
      <c r="AF5" s="606"/>
      <c r="AG5" s="606"/>
      <c r="AH5" s="606"/>
      <c r="AI5" s="606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6"/>
      <c r="AX5" s="606"/>
      <c r="AY5" s="606"/>
      <c r="AZ5" s="606"/>
      <c r="BA5" s="606"/>
      <c r="BB5" s="606"/>
      <c r="BC5" s="606"/>
      <c r="BD5" s="606"/>
      <c r="BE5" s="606"/>
      <c r="BF5" s="606"/>
      <c r="BG5" s="606"/>
      <c r="BH5" s="606"/>
      <c r="BI5" s="606"/>
      <c r="BJ5" s="606"/>
      <c r="BK5" s="606"/>
      <c r="BL5" s="606"/>
      <c r="BM5" s="606"/>
      <c r="BN5" s="606"/>
      <c r="BO5" s="606"/>
      <c r="BP5" s="606"/>
      <c r="BQ5" s="606"/>
      <c r="BR5" s="606"/>
      <c r="BS5" s="607" t="s">
        <v>331</v>
      </c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8" t="s">
        <v>507</v>
      </c>
      <c r="CF5" s="608"/>
      <c r="CG5" s="608"/>
      <c r="CH5" s="608"/>
      <c r="CI5" s="633" t="s">
        <v>117</v>
      </c>
      <c r="CJ5" s="633"/>
      <c r="CK5" s="633"/>
      <c r="CL5" s="633"/>
      <c r="CM5" s="633"/>
      <c r="CN5" s="633"/>
      <c r="CO5" s="97"/>
      <c r="CP5" s="97"/>
      <c r="CQ5" s="97"/>
      <c r="CR5" s="97"/>
      <c r="CS5" s="97"/>
      <c r="CT5" s="97"/>
      <c r="CU5" s="97"/>
      <c r="CV5" s="97"/>
      <c r="CW5" s="97"/>
      <c r="CX5" s="97"/>
    </row>
    <row r="6" spans="1:103" s="20" customFormat="1" ht="11.25" x14ac:dyDescent="0.2">
      <c r="P6" s="610" t="s">
        <v>11</v>
      </c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10"/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0"/>
      <c r="AX6" s="610"/>
      <c r="AY6" s="610"/>
      <c r="AZ6" s="610"/>
      <c r="BA6" s="610"/>
      <c r="BB6" s="610"/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0"/>
      <c r="BN6" s="610"/>
      <c r="BO6" s="610"/>
      <c r="BP6" s="610"/>
      <c r="BQ6" s="610"/>
      <c r="BR6" s="610"/>
      <c r="CU6" s="99"/>
      <c r="CV6" s="60"/>
      <c r="CW6" s="60"/>
    </row>
    <row r="7" spans="1:103" s="59" customFormat="1" ht="15.75" x14ac:dyDescent="0.25">
      <c r="A7" s="591" t="s">
        <v>161</v>
      </c>
      <c r="B7" s="591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  <c r="BI7" s="591"/>
      <c r="BJ7" s="591"/>
      <c r="BK7" s="591"/>
      <c r="BL7" s="591"/>
      <c r="BM7" s="591"/>
      <c r="BN7" s="591"/>
      <c r="BO7" s="591"/>
      <c r="BP7" s="591"/>
      <c r="BQ7" s="591"/>
      <c r="BR7" s="591"/>
      <c r="BS7" s="591"/>
      <c r="BT7" s="591"/>
      <c r="BU7" s="591"/>
      <c r="BV7" s="591"/>
      <c r="BW7" s="591"/>
      <c r="BX7" s="591"/>
      <c r="BY7" s="591"/>
      <c r="BZ7" s="591"/>
      <c r="CA7" s="591"/>
      <c r="CB7" s="591"/>
      <c r="CC7" s="591"/>
      <c r="CD7" s="591"/>
      <c r="CE7" s="591"/>
      <c r="CF7" s="591"/>
      <c r="CG7" s="591"/>
      <c r="CH7" s="591"/>
      <c r="CI7" s="591"/>
      <c r="CJ7" s="591"/>
      <c r="CK7" s="591"/>
      <c r="CL7" s="591"/>
      <c r="CM7" s="591"/>
      <c r="CN7" s="591"/>
      <c r="CO7" s="591"/>
      <c r="CP7" s="591"/>
      <c r="CQ7" s="591"/>
      <c r="CR7" s="591"/>
      <c r="CS7" s="591"/>
      <c r="CT7" s="591"/>
      <c r="CU7" s="591"/>
      <c r="CV7" s="591"/>
      <c r="CW7" s="591"/>
      <c r="CX7" s="591"/>
    </row>
    <row r="8" spans="1:103" s="59" customFormat="1" ht="15.75" x14ac:dyDescent="0.25">
      <c r="A8" s="97"/>
      <c r="B8" s="97"/>
      <c r="C8" s="97"/>
      <c r="D8" s="97"/>
      <c r="E8" s="97"/>
      <c r="F8" s="97"/>
      <c r="G8" s="97"/>
      <c r="H8" s="97"/>
      <c r="I8" s="97"/>
      <c r="J8" s="97"/>
      <c r="O8" s="98" t="s">
        <v>162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606" t="s">
        <v>159</v>
      </c>
      <c r="AP8" s="606"/>
      <c r="AQ8" s="606"/>
      <c r="AR8" s="606"/>
      <c r="AS8" s="606"/>
      <c r="AT8" s="606"/>
      <c r="AU8" s="606"/>
      <c r="AV8" s="606"/>
      <c r="AW8" s="606"/>
      <c r="AX8" s="606"/>
      <c r="AY8" s="606"/>
      <c r="AZ8" s="606"/>
      <c r="BA8" s="606"/>
      <c r="BB8" s="606"/>
      <c r="BC8" s="606"/>
      <c r="BD8" s="606"/>
      <c r="BE8" s="606"/>
      <c r="BF8" s="606"/>
      <c r="BG8" s="606"/>
      <c r="BH8" s="606"/>
      <c r="BI8" s="606"/>
      <c r="BJ8" s="606"/>
      <c r="BK8" s="606"/>
      <c r="BL8" s="606"/>
      <c r="BM8" s="606"/>
      <c r="BN8" s="606"/>
      <c r="BO8" s="606"/>
      <c r="BP8" s="606"/>
      <c r="BQ8" s="606"/>
      <c r="BR8" s="606"/>
      <c r="BS8" s="606"/>
      <c r="BT8" s="606"/>
      <c r="BU8" s="606"/>
      <c r="BV8" s="606"/>
      <c r="BW8" s="606"/>
      <c r="BX8" s="606"/>
      <c r="BY8" s="606"/>
      <c r="BZ8" s="606"/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97"/>
      <c r="CP8" s="97"/>
      <c r="CQ8" s="97"/>
      <c r="CR8" s="97"/>
      <c r="CS8" s="97"/>
      <c r="CT8" s="97"/>
      <c r="CU8" s="97"/>
      <c r="CV8" s="97"/>
      <c r="CW8" s="97"/>
      <c r="CX8" s="97"/>
    </row>
    <row r="9" spans="1:103" s="20" customFormat="1" ht="11.25" x14ac:dyDescent="0.2">
      <c r="AO9" s="610" t="s">
        <v>122</v>
      </c>
      <c r="AP9" s="610"/>
      <c r="AQ9" s="610"/>
      <c r="AR9" s="610"/>
      <c r="AS9" s="610"/>
      <c r="AT9" s="610"/>
      <c r="AU9" s="610"/>
      <c r="AV9" s="610"/>
      <c r="AW9" s="610"/>
      <c r="AX9" s="610"/>
      <c r="AY9" s="610"/>
      <c r="AZ9" s="610"/>
      <c r="BA9" s="610"/>
      <c r="BB9" s="610"/>
      <c r="BC9" s="610"/>
      <c r="BD9" s="610"/>
      <c r="BE9" s="610"/>
      <c r="BF9" s="610"/>
      <c r="BG9" s="610"/>
      <c r="BH9" s="610"/>
      <c r="BI9" s="610"/>
      <c r="BJ9" s="610"/>
      <c r="BK9" s="610"/>
      <c r="BL9" s="610"/>
      <c r="BM9" s="610"/>
      <c r="BN9" s="610"/>
      <c r="BO9" s="610"/>
      <c r="BP9" s="610"/>
      <c r="BQ9" s="610"/>
      <c r="BR9" s="610"/>
      <c r="BS9" s="610"/>
      <c r="BT9" s="610"/>
      <c r="BU9" s="610"/>
      <c r="BV9" s="610"/>
      <c r="BW9" s="610"/>
      <c r="BX9" s="610"/>
      <c r="BY9" s="610"/>
      <c r="BZ9" s="610"/>
      <c r="CA9" s="610"/>
      <c r="CB9" s="610"/>
      <c r="CC9" s="610"/>
      <c r="CD9" s="610"/>
      <c r="CE9" s="610"/>
      <c r="CF9" s="610"/>
      <c r="CG9" s="610"/>
      <c r="CH9" s="610"/>
      <c r="CI9" s="610"/>
      <c r="CJ9" s="610"/>
      <c r="CK9" s="610"/>
      <c r="CL9" s="610"/>
      <c r="CM9" s="610"/>
      <c r="CN9" s="610"/>
    </row>
    <row r="10" spans="1:103" s="5" customFormat="1" ht="15" x14ac:dyDescent="0.25"/>
    <row r="11" spans="1:103" s="20" customFormat="1" ht="22.5" customHeight="1" x14ac:dyDescent="0.2">
      <c r="A11" s="611" t="s">
        <v>1</v>
      </c>
      <c r="B11" s="611"/>
      <c r="C11" s="611"/>
      <c r="D11" s="611"/>
      <c r="E11" s="611"/>
      <c r="F11" s="611"/>
      <c r="G11" s="611"/>
      <c r="H11" s="611"/>
      <c r="I11" s="611" t="s">
        <v>163</v>
      </c>
      <c r="J11" s="611"/>
      <c r="K11" s="611"/>
      <c r="L11" s="611"/>
      <c r="M11" s="611"/>
      <c r="N11" s="611"/>
      <c r="O11" s="611"/>
      <c r="P11" s="611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611"/>
      <c r="AE11" s="611"/>
      <c r="AF11" s="611"/>
      <c r="AG11" s="611"/>
      <c r="AH11" s="611"/>
      <c r="AI11" s="611"/>
      <c r="AJ11" s="611"/>
      <c r="AK11" s="611"/>
      <c r="AL11" s="611"/>
      <c r="AM11" s="611"/>
      <c r="AN11" s="611"/>
      <c r="AO11" s="611"/>
      <c r="AP11" s="611"/>
      <c r="AQ11" s="611"/>
      <c r="AR11" s="611"/>
      <c r="AS11" s="611"/>
      <c r="AT11" s="611"/>
      <c r="AU11" s="611"/>
      <c r="AV11" s="611"/>
      <c r="AW11" s="611"/>
      <c r="AX11" s="611"/>
      <c r="AY11" s="611"/>
      <c r="AZ11" s="611"/>
      <c r="BA11" s="611"/>
      <c r="BB11" s="611"/>
      <c r="BC11" s="611"/>
      <c r="BD11" s="611"/>
      <c r="BE11" s="611"/>
      <c r="BF11" s="611"/>
      <c r="BG11" s="611"/>
      <c r="BH11" s="611"/>
      <c r="BI11" s="611"/>
      <c r="BJ11" s="611"/>
      <c r="BK11" s="611"/>
      <c r="BL11" s="611"/>
      <c r="BM11" s="611"/>
      <c r="BN11" s="611"/>
      <c r="BO11" s="611"/>
      <c r="BP11" s="611"/>
      <c r="BQ11" s="611"/>
      <c r="BR11" s="611"/>
      <c r="BS11" s="611"/>
      <c r="BT11" s="611"/>
      <c r="BU11" s="611"/>
      <c r="BV11" s="611"/>
      <c r="BW11" s="611"/>
      <c r="BX11" s="611" t="s">
        <v>164</v>
      </c>
      <c r="BY11" s="611"/>
      <c r="BZ11" s="611"/>
      <c r="CA11" s="611"/>
      <c r="CB11" s="611"/>
      <c r="CC11" s="611"/>
      <c r="CD11" s="611"/>
      <c r="CE11" s="611"/>
      <c r="CF11" s="611"/>
      <c r="CG11" s="611"/>
      <c r="CH11" s="611" t="s">
        <v>165</v>
      </c>
      <c r="CI11" s="611"/>
      <c r="CJ11" s="611"/>
      <c r="CK11" s="611"/>
      <c r="CL11" s="611"/>
      <c r="CM11" s="611"/>
      <c r="CN11" s="611"/>
      <c r="CO11" s="611"/>
      <c r="CP11" s="611"/>
      <c r="CQ11" s="611"/>
      <c r="CR11" s="611"/>
      <c r="CS11" s="611"/>
      <c r="CT11" s="611"/>
      <c r="CU11" s="611"/>
      <c r="CV11" s="611"/>
      <c r="CW11" s="611"/>
      <c r="CX11" s="611"/>
    </row>
    <row r="12" spans="1:103" s="101" customFormat="1" ht="27.75" customHeight="1" x14ac:dyDescent="0.2">
      <c r="A12" s="634">
        <v>1</v>
      </c>
      <c r="B12" s="635"/>
      <c r="C12" s="635"/>
      <c r="D12" s="635"/>
      <c r="E12" s="635"/>
      <c r="F12" s="635"/>
      <c r="G12" s="635"/>
      <c r="H12" s="636"/>
      <c r="I12" s="100"/>
      <c r="J12" s="637" t="s">
        <v>166</v>
      </c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  <c r="Y12" s="637"/>
      <c r="Z12" s="637"/>
      <c r="AA12" s="637"/>
      <c r="AB12" s="637"/>
      <c r="AC12" s="637"/>
      <c r="AD12" s="637"/>
      <c r="AE12" s="637"/>
      <c r="AF12" s="637"/>
      <c r="AG12" s="637"/>
      <c r="AH12" s="637"/>
      <c r="AI12" s="637"/>
      <c r="AJ12" s="637"/>
      <c r="AK12" s="637"/>
      <c r="AL12" s="637"/>
      <c r="AM12" s="637"/>
      <c r="AN12" s="637"/>
      <c r="AO12" s="637"/>
      <c r="AP12" s="637"/>
      <c r="AQ12" s="637"/>
      <c r="AR12" s="637"/>
      <c r="AS12" s="637"/>
      <c r="AT12" s="637"/>
      <c r="AU12" s="637"/>
      <c r="AV12" s="637"/>
      <c r="AW12" s="637"/>
      <c r="AX12" s="637"/>
      <c r="AY12" s="637"/>
      <c r="AZ12" s="637"/>
      <c r="BA12" s="637"/>
      <c r="BB12" s="637"/>
      <c r="BC12" s="637"/>
      <c r="BD12" s="637"/>
      <c r="BE12" s="637"/>
      <c r="BF12" s="637"/>
      <c r="BG12" s="637"/>
      <c r="BH12" s="637"/>
      <c r="BI12" s="637"/>
      <c r="BJ12" s="637"/>
      <c r="BK12" s="637"/>
      <c r="BL12" s="637"/>
      <c r="BM12" s="637"/>
      <c r="BN12" s="637"/>
      <c r="BO12" s="637"/>
      <c r="BP12" s="637"/>
      <c r="BQ12" s="637"/>
      <c r="BR12" s="637"/>
      <c r="BS12" s="637"/>
      <c r="BT12" s="637"/>
      <c r="BU12" s="637"/>
      <c r="BV12" s="637"/>
      <c r="BW12" s="638"/>
      <c r="BX12" s="634" t="s">
        <v>167</v>
      </c>
      <c r="BY12" s="635"/>
      <c r="BZ12" s="635"/>
      <c r="CA12" s="635"/>
      <c r="CB12" s="635"/>
      <c r="CC12" s="635"/>
      <c r="CD12" s="635"/>
      <c r="CE12" s="635"/>
      <c r="CF12" s="635"/>
      <c r="CG12" s="636"/>
      <c r="CH12" s="617">
        <f>CH13+CH14+CH15+CH20+CH21</f>
        <v>5088.1509999999998</v>
      </c>
      <c r="CI12" s="618"/>
      <c r="CJ12" s="618"/>
      <c r="CK12" s="618"/>
      <c r="CL12" s="618"/>
      <c r="CM12" s="618"/>
      <c r="CN12" s="618"/>
      <c r="CO12" s="618"/>
      <c r="CP12" s="618"/>
      <c r="CQ12" s="618"/>
      <c r="CR12" s="618"/>
      <c r="CS12" s="618"/>
      <c r="CT12" s="618"/>
      <c r="CU12" s="618"/>
      <c r="CV12" s="618"/>
      <c r="CW12" s="618"/>
      <c r="CX12" s="618"/>
    </row>
    <row r="13" spans="1:103" s="20" customFormat="1" ht="11.25" x14ac:dyDescent="0.2">
      <c r="A13" s="625" t="s">
        <v>168</v>
      </c>
      <c r="B13" s="626"/>
      <c r="C13" s="626"/>
      <c r="D13" s="626"/>
      <c r="E13" s="626"/>
      <c r="F13" s="626"/>
      <c r="G13" s="626"/>
      <c r="H13" s="627"/>
      <c r="I13" s="66"/>
      <c r="J13" s="619" t="s">
        <v>169</v>
      </c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  <c r="AC13" s="619"/>
      <c r="AD13" s="619"/>
      <c r="AE13" s="619"/>
      <c r="AF13" s="619"/>
      <c r="AG13" s="619"/>
      <c r="AH13" s="619"/>
      <c r="AI13" s="619"/>
      <c r="AJ13" s="619"/>
      <c r="AK13" s="619"/>
      <c r="AL13" s="619"/>
      <c r="AM13" s="619"/>
      <c r="AN13" s="619"/>
      <c r="AO13" s="619"/>
      <c r="AP13" s="619"/>
      <c r="AQ13" s="619"/>
      <c r="AR13" s="619"/>
      <c r="AS13" s="619"/>
      <c r="AT13" s="619"/>
      <c r="AU13" s="619"/>
      <c r="AV13" s="619"/>
      <c r="AW13" s="619"/>
      <c r="AX13" s="619"/>
      <c r="AY13" s="619"/>
      <c r="AZ13" s="619"/>
      <c r="BA13" s="619"/>
      <c r="BB13" s="619"/>
      <c r="BC13" s="619"/>
      <c r="BD13" s="619"/>
      <c r="BE13" s="619"/>
      <c r="BF13" s="619"/>
      <c r="BG13" s="619"/>
      <c r="BH13" s="619"/>
      <c r="BI13" s="619"/>
      <c r="BJ13" s="619"/>
      <c r="BK13" s="619"/>
      <c r="BL13" s="619"/>
      <c r="BM13" s="619"/>
      <c r="BN13" s="619"/>
      <c r="BO13" s="619"/>
      <c r="BP13" s="619"/>
      <c r="BQ13" s="619"/>
      <c r="BR13" s="619"/>
      <c r="BS13" s="619"/>
      <c r="BT13" s="619"/>
      <c r="BU13" s="619"/>
      <c r="BV13" s="619"/>
      <c r="BW13" s="620"/>
      <c r="BX13" s="625" t="s">
        <v>167</v>
      </c>
      <c r="BY13" s="626"/>
      <c r="BZ13" s="626"/>
      <c r="CA13" s="626"/>
      <c r="CB13" s="626"/>
      <c r="CC13" s="626"/>
      <c r="CD13" s="626"/>
      <c r="CE13" s="626"/>
      <c r="CF13" s="626"/>
      <c r="CG13" s="627"/>
      <c r="CH13" s="621">
        <f>1913.36+220.443</f>
        <v>2133.8029999999999</v>
      </c>
      <c r="CI13" s="622"/>
      <c r="CJ13" s="622"/>
      <c r="CK13" s="622"/>
      <c r="CL13" s="622"/>
      <c r="CM13" s="622"/>
      <c r="CN13" s="622"/>
      <c r="CO13" s="622"/>
      <c r="CP13" s="622"/>
      <c r="CQ13" s="622"/>
      <c r="CR13" s="622"/>
      <c r="CS13" s="622"/>
      <c r="CT13" s="622"/>
      <c r="CU13" s="622"/>
      <c r="CV13" s="622"/>
      <c r="CW13" s="622"/>
      <c r="CX13" s="622"/>
    </row>
    <row r="14" spans="1:103" s="20" customFormat="1" ht="11.25" x14ac:dyDescent="0.2">
      <c r="A14" s="625" t="s">
        <v>170</v>
      </c>
      <c r="B14" s="626"/>
      <c r="C14" s="626"/>
      <c r="D14" s="626"/>
      <c r="E14" s="626"/>
      <c r="F14" s="626"/>
      <c r="G14" s="626"/>
      <c r="H14" s="627"/>
      <c r="I14" s="66"/>
      <c r="J14" s="619" t="s">
        <v>171</v>
      </c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  <c r="AC14" s="619"/>
      <c r="AD14" s="619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19"/>
      <c r="AP14" s="619"/>
      <c r="AQ14" s="619"/>
      <c r="AR14" s="619"/>
      <c r="AS14" s="619"/>
      <c r="AT14" s="619"/>
      <c r="AU14" s="619"/>
      <c r="AV14" s="619"/>
      <c r="AW14" s="619"/>
      <c r="AX14" s="619"/>
      <c r="AY14" s="619"/>
      <c r="AZ14" s="619"/>
      <c r="BA14" s="619"/>
      <c r="BB14" s="619"/>
      <c r="BC14" s="619"/>
      <c r="BD14" s="619"/>
      <c r="BE14" s="619"/>
      <c r="BF14" s="619"/>
      <c r="BG14" s="619"/>
      <c r="BH14" s="619"/>
      <c r="BI14" s="619"/>
      <c r="BJ14" s="619"/>
      <c r="BK14" s="619"/>
      <c r="BL14" s="619"/>
      <c r="BM14" s="619"/>
      <c r="BN14" s="619"/>
      <c r="BO14" s="619"/>
      <c r="BP14" s="619"/>
      <c r="BQ14" s="619"/>
      <c r="BR14" s="619"/>
      <c r="BS14" s="619"/>
      <c r="BT14" s="619"/>
      <c r="BU14" s="619"/>
      <c r="BV14" s="619"/>
      <c r="BW14" s="620"/>
      <c r="BX14" s="625" t="s">
        <v>167</v>
      </c>
      <c r="BY14" s="626"/>
      <c r="BZ14" s="626"/>
      <c r="CA14" s="626"/>
      <c r="CB14" s="626"/>
      <c r="CC14" s="626"/>
      <c r="CD14" s="626"/>
      <c r="CE14" s="626"/>
      <c r="CF14" s="626"/>
      <c r="CG14" s="627"/>
      <c r="CH14" s="621">
        <f>577.83+44.921</f>
        <v>622.75100000000009</v>
      </c>
      <c r="CI14" s="622"/>
      <c r="CJ14" s="622"/>
      <c r="CK14" s="622"/>
      <c r="CL14" s="622"/>
      <c r="CM14" s="622"/>
      <c r="CN14" s="622"/>
      <c r="CO14" s="622"/>
      <c r="CP14" s="622"/>
      <c r="CQ14" s="622"/>
      <c r="CR14" s="622"/>
      <c r="CS14" s="622"/>
      <c r="CT14" s="622"/>
      <c r="CU14" s="622"/>
      <c r="CV14" s="622"/>
      <c r="CW14" s="622"/>
      <c r="CX14" s="622"/>
    </row>
    <row r="15" spans="1:103" s="20" customFormat="1" ht="11.25" x14ac:dyDescent="0.2">
      <c r="A15" s="625" t="s">
        <v>172</v>
      </c>
      <c r="B15" s="626"/>
      <c r="C15" s="626"/>
      <c r="D15" s="626"/>
      <c r="E15" s="626"/>
      <c r="F15" s="626"/>
      <c r="G15" s="626"/>
      <c r="H15" s="627"/>
      <c r="I15" s="66"/>
      <c r="J15" s="619" t="s">
        <v>173</v>
      </c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  <c r="AC15" s="619"/>
      <c r="AD15" s="619"/>
      <c r="AE15" s="619"/>
      <c r="AF15" s="619"/>
      <c r="AG15" s="619"/>
      <c r="AH15" s="619"/>
      <c r="AI15" s="619"/>
      <c r="AJ15" s="619"/>
      <c r="AK15" s="619"/>
      <c r="AL15" s="619"/>
      <c r="AM15" s="619"/>
      <c r="AN15" s="619"/>
      <c r="AO15" s="619"/>
      <c r="AP15" s="619"/>
      <c r="AQ15" s="619"/>
      <c r="AR15" s="619"/>
      <c r="AS15" s="619"/>
      <c r="AT15" s="619"/>
      <c r="AU15" s="619"/>
      <c r="AV15" s="619"/>
      <c r="AW15" s="619"/>
      <c r="AX15" s="619"/>
      <c r="AY15" s="619"/>
      <c r="AZ15" s="619"/>
      <c r="BA15" s="619"/>
      <c r="BB15" s="619"/>
      <c r="BC15" s="619"/>
      <c r="BD15" s="619"/>
      <c r="BE15" s="619"/>
      <c r="BF15" s="619"/>
      <c r="BG15" s="619"/>
      <c r="BH15" s="619"/>
      <c r="BI15" s="619"/>
      <c r="BJ15" s="619"/>
      <c r="BK15" s="619"/>
      <c r="BL15" s="619"/>
      <c r="BM15" s="619"/>
      <c r="BN15" s="619"/>
      <c r="BO15" s="619"/>
      <c r="BP15" s="619"/>
      <c r="BQ15" s="619"/>
      <c r="BR15" s="619"/>
      <c r="BS15" s="619"/>
      <c r="BT15" s="619"/>
      <c r="BU15" s="619"/>
      <c r="BV15" s="619"/>
      <c r="BW15" s="620"/>
      <c r="BX15" s="625" t="s">
        <v>167</v>
      </c>
      <c r="BY15" s="626"/>
      <c r="BZ15" s="626"/>
      <c r="CA15" s="626"/>
      <c r="CB15" s="626"/>
      <c r="CC15" s="626"/>
      <c r="CD15" s="626"/>
      <c r="CE15" s="626"/>
      <c r="CF15" s="626"/>
      <c r="CG15" s="627"/>
      <c r="CH15" s="621">
        <f>SUM(CH16:CX19)</f>
        <v>182.637</v>
      </c>
      <c r="CI15" s="622"/>
      <c r="CJ15" s="622"/>
      <c r="CK15" s="622"/>
      <c r="CL15" s="622"/>
      <c r="CM15" s="622"/>
      <c r="CN15" s="622"/>
      <c r="CO15" s="622"/>
      <c r="CP15" s="622"/>
      <c r="CQ15" s="622"/>
      <c r="CR15" s="622"/>
      <c r="CS15" s="622"/>
      <c r="CT15" s="622"/>
      <c r="CU15" s="622"/>
      <c r="CV15" s="622"/>
      <c r="CW15" s="622"/>
      <c r="CX15" s="622"/>
    </row>
    <row r="16" spans="1:103" s="20" customFormat="1" ht="11.25" x14ac:dyDescent="0.2">
      <c r="A16" s="612" t="s">
        <v>174</v>
      </c>
      <c r="B16" s="613"/>
      <c r="C16" s="613"/>
      <c r="D16" s="613"/>
      <c r="E16" s="613"/>
      <c r="F16" s="613"/>
      <c r="G16" s="613"/>
      <c r="H16" s="614"/>
      <c r="I16" s="63"/>
      <c r="J16" s="615" t="s">
        <v>175</v>
      </c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  <c r="AC16" s="615"/>
      <c r="AD16" s="615"/>
      <c r="AE16" s="615"/>
      <c r="AF16" s="615"/>
      <c r="AG16" s="615"/>
      <c r="AH16" s="615"/>
      <c r="AI16" s="615"/>
      <c r="AJ16" s="615"/>
      <c r="AK16" s="615"/>
      <c r="AL16" s="615"/>
      <c r="AM16" s="615"/>
      <c r="AN16" s="615"/>
      <c r="AO16" s="615"/>
      <c r="AP16" s="615"/>
      <c r="AQ16" s="615"/>
      <c r="AR16" s="615"/>
      <c r="AS16" s="615"/>
      <c r="AT16" s="615"/>
      <c r="AU16" s="615"/>
      <c r="AV16" s="615"/>
      <c r="AW16" s="615"/>
      <c r="AX16" s="615"/>
      <c r="AY16" s="615"/>
      <c r="AZ16" s="615"/>
      <c r="BA16" s="615"/>
      <c r="BB16" s="615"/>
      <c r="BC16" s="615"/>
      <c r="BD16" s="615"/>
      <c r="BE16" s="615"/>
      <c r="BF16" s="615"/>
      <c r="BG16" s="615"/>
      <c r="BH16" s="615"/>
      <c r="BI16" s="615"/>
      <c r="BJ16" s="615"/>
      <c r="BK16" s="615"/>
      <c r="BL16" s="615"/>
      <c r="BM16" s="615"/>
      <c r="BN16" s="615"/>
      <c r="BO16" s="615"/>
      <c r="BP16" s="615"/>
      <c r="BQ16" s="615"/>
      <c r="BR16" s="615"/>
      <c r="BS16" s="615"/>
      <c r="BT16" s="615"/>
      <c r="BU16" s="615"/>
      <c r="BV16" s="615"/>
      <c r="BW16" s="616"/>
      <c r="BX16" s="612" t="s">
        <v>167</v>
      </c>
      <c r="BY16" s="613"/>
      <c r="BZ16" s="613"/>
      <c r="CA16" s="613"/>
      <c r="CB16" s="613"/>
      <c r="CC16" s="613"/>
      <c r="CD16" s="613"/>
      <c r="CE16" s="613"/>
      <c r="CF16" s="613"/>
      <c r="CG16" s="614"/>
      <c r="CH16" s="639">
        <v>182.637</v>
      </c>
      <c r="CI16" s="640"/>
      <c r="CJ16" s="640"/>
      <c r="CK16" s="640"/>
      <c r="CL16" s="640"/>
      <c r="CM16" s="640"/>
      <c r="CN16" s="640"/>
      <c r="CO16" s="640"/>
      <c r="CP16" s="640"/>
      <c r="CQ16" s="640"/>
      <c r="CR16" s="640"/>
      <c r="CS16" s="640"/>
      <c r="CT16" s="640"/>
      <c r="CU16" s="640"/>
      <c r="CV16" s="640"/>
      <c r="CW16" s="640"/>
      <c r="CX16" s="640"/>
      <c r="CY16" s="20" t="s">
        <v>715</v>
      </c>
    </row>
    <row r="17" spans="1:103" s="20" customFormat="1" ht="11.25" x14ac:dyDescent="0.2">
      <c r="A17" s="612" t="s">
        <v>176</v>
      </c>
      <c r="B17" s="613"/>
      <c r="C17" s="613"/>
      <c r="D17" s="613"/>
      <c r="E17" s="613"/>
      <c r="F17" s="613"/>
      <c r="G17" s="613"/>
      <c r="H17" s="614"/>
      <c r="I17" s="63"/>
      <c r="J17" s="615" t="s">
        <v>177</v>
      </c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5"/>
      <c r="AM17" s="615"/>
      <c r="AN17" s="615"/>
      <c r="AO17" s="615"/>
      <c r="AP17" s="615"/>
      <c r="AQ17" s="615"/>
      <c r="AR17" s="615"/>
      <c r="AS17" s="615"/>
      <c r="AT17" s="615"/>
      <c r="AU17" s="615"/>
      <c r="AV17" s="615"/>
      <c r="AW17" s="615"/>
      <c r="AX17" s="615"/>
      <c r="AY17" s="615"/>
      <c r="AZ17" s="615"/>
      <c r="BA17" s="615"/>
      <c r="BB17" s="615"/>
      <c r="BC17" s="615"/>
      <c r="BD17" s="615"/>
      <c r="BE17" s="615"/>
      <c r="BF17" s="615"/>
      <c r="BG17" s="615"/>
      <c r="BH17" s="615"/>
      <c r="BI17" s="615"/>
      <c r="BJ17" s="615"/>
      <c r="BK17" s="615"/>
      <c r="BL17" s="615"/>
      <c r="BM17" s="615"/>
      <c r="BN17" s="615"/>
      <c r="BO17" s="615"/>
      <c r="BP17" s="615"/>
      <c r="BQ17" s="615"/>
      <c r="BR17" s="615"/>
      <c r="BS17" s="615"/>
      <c r="BT17" s="615"/>
      <c r="BU17" s="615"/>
      <c r="BV17" s="615"/>
      <c r="BW17" s="616"/>
      <c r="BX17" s="612" t="s">
        <v>167</v>
      </c>
      <c r="BY17" s="613"/>
      <c r="BZ17" s="613"/>
      <c r="CA17" s="613"/>
      <c r="CB17" s="613"/>
      <c r="CC17" s="613"/>
      <c r="CD17" s="613"/>
      <c r="CE17" s="613"/>
      <c r="CF17" s="613"/>
      <c r="CG17" s="614"/>
      <c r="CH17" s="639"/>
      <c r="CI17" s="640"/>
      <c r="CJ17" s="640"/>
      <c r="CK17" s="640"/>
      <c r="CL17" s="640"/>
      <c r="CM17" s="640"/>
      <c r="CN17" s="640"/>
      <c r="CO17" s="640"/>
      <c r="CP17" s="640"/>
      <c r="CQ17" s="640"/>
      <c r="CR17" s="640"/>
      <c r="CS17" s="640"/>
      <c r="CT17" s="640"/>
      <c r="CU17" s="640"/>
      <c r="CV17" s="640"/>
      <c r="CW17" s="640"/>
      <c r="CX17" s="640"/>
    </row>
    <row r="18" spans="1:103" s="20" customFormat="1" ht="11.25" x14ac:dyDescent="0.2">
      <c r="A18" s="612" t="s">
        <v>178</v>
      </c>
      <c r="B18" s="613"/>
      <c r="C18" s="613"/>
      <c r="D18" s="613"/>
      <c r="E18" s="613"/>
      <c r="F18" s="613"/>
      <c r="G18" s="613"/>
      <c r="H18" s="614"/>
      <c r="I18" s="63"/>
      <c r="J18" s="615" t="s">
        <v>179</v>
      </c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  <c r="AC18" s="615"/>
      <c r="AD18" s="615"/>
      <c r="AE18" s="615"/>
      <c r="AF18" s="615"/>
      <c r="AG18" s="615"/>
      <c r="AH18" s="615"/>
      <c r="AI18" s="615"/>
      <c r="AJ18" s="615"/>
      <c r="AK18" s="615"/>
      <c r="AL18" s="615"/>
      <c r="AM18" s="615"/>
      <c r="AN18" s="615"/>
      <c r="AO18" s="615"/>
      <c r="AP18" s="615"/>
      <c r="AQ18" s="615"/>
      <c r="AR18" s="615"/>
      <c r="AS18" s="615"/>
      <c r="AT18" s="615"/>
      <c r="AU18" s="615"/>
      <c r="AV18" s="615"/>
      <c r="AW18" s="615"/>
      <c r="AX18" s="615"/>
      <c r="AY18" s="615"/>
      <c r="AZ18" s="615"/>
      <c r="BA18" s="615"/>
      <c r="BB18" s="615"/>
      <c r="BC18" s="615"/>
      <c r="BD18" s="615"/>
      <c r="BE18" s="615"/>
      <c r="BF18" s="615"/>
      <c r="BG18" s="615"/>
      <c r="BH18" s="615"/>
      <c r="BI18" s="615"/>
      <c r="BJ18" s="615"/>
      <c r="BK18" s="615"/>
      <c r="BL18" s="615"/>
      <c r="BM18" s="615"/>
      <c r="BN18" s="615"/>
      <c r="BO18" s="615"/>
      <c r="BP18" s="615"/>
      <c r="BQ18" s="615"/>
      <c r="BR18" s="615"/>
      <c r="BS18" s="615"/>
      <c r="BT18" s="615"/>
      <c r="BU18" s="615"/>
      <c r="BV18" s="615"/>
      <c r="BW18" s="616"/>
      <c r="BX18" s="612" t="s">
        <v>167</v>
      </c>
      <c r="BY18" s="613"/>
      <c r="BZ18" s="613"/>
      <c r="CA18" s="613"/>
      <c r="CB18" s="613"/>
      <c r="CC18" s="613"/>
      <c r="CD18" s="613"/>
      <c r="CE18" s="613"/>
      <c r="CF18" s="613"/>
      <c r="CG18" s="614"/>
      <c r="CH18" s="639"/>
      <c r="CI18" s="640"/>
      <c r="CJ18" s="640"/>
      <c r="CK18" s="640"/>
      <c r="CL18" s="640"/>
      <c r="CM18" s="640"/>
      <c r="CN18" s="640"/>
      <c r="CO18" s="640"/>
      <c r="CP18" s="640"/>
      <c r="CQ18" s="640"/>
      <c r="CR18" s="640"/>
      <c r="CS18" s="640"/>
      <c r="CT18" s="640"/>
      <c r="CU18" s="640"/>
      <c r="CV18" s="640"/>
      <c r="CW18" s="640"/>
      <c r="CX18" s="640"/>
    </row>
    <row r="19" spans="1:103" s="20" customFormat="1" ht="11.25" x14ac:dyDescent="0.2">
      <c r="A19" s="612" t="s">
        <v>180</v>
      </c>
      <c r="B19" s="613"/>
      <c r="C19" s="613"/>
      <c r="D19" s="613"/>
      <c r="E19" s="613"/>
      <c r="F19" s="613"/>
      <c r="G19" s="613"/>
      <c r="H19" s="614"/>
      <c r="I19" s="63"/>
      <c r="J19" s="615" t="s">
        <v>405</v>
      </c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5"/>
      <c r="AK19" s="615"/>
      <c r="AL19" s="615"/>
      <c r="AM19" s="615"/>
      <c r="AN19" s="615"/>
      <c r="AO19" s="615"/>
      <c r="AP19" s="615"/>
      <c r="AQ19" s="615"/>
      <c r="AR19" s="615"/>
      <c r="AS19" s="615"/>
      <c r="AT19" s="615"/>
      <c r="AU19" s="615"/>
      <c r="AV19" s="615"/>
      <c r="AW19" s="615"/>
      <c r="AX19" s="615"/>
      <c r="AY19" s="615"/>
      <c r="AZ19" s="615"/>
      <c r="BA19" s="615"/>
      <c r="BB19" s="615"/>
      <c r="BC19" s="615"/>
      <c r="BD19" s="615"/>
      <c r="BE19" s="615"/>
      <c r="BF19" s="615"/>
      <c r="BG19" s="615"/>
      <c r="BH19" s="615"/>
      <c r="BI19" s="615"/>
      <c r="BJ19" s="615"/>
      <c r="BK19" s="615"/>
      <c r="BL19" s="615"/>
      <c r="BM19" s="615"/>
      <c r="BN19" s="615"/>
      <c r="BO19" s="615"/>
      <c r="BP19" s="615"/>
      <c r="BQ19" s="615"/>
      <c r="BR19" s="615"/>
      <c r="BS19" s="615"/>
      <c r="BT19" s="615"/>
      <c r="BU19" s="615"/>
      <c r="BV19" s="615"/>
      <c r="BW19" s="616"/>
      <c r="BX19" s="612" t="s">
        <v>167</v>
      </c>
      <c r="BY19" s="613"/>
      <c r="BZ19" s="613"/>
      <c r="CA19" s="613"/>
      <c r="CB19" s="613"/>
      <c r="CC19" s="613"/>
      <c r="CD19" s="613"/>
      <c r="CE19" s="613"/>
      <c r="CF19" s="613"/>
      <c r="CG19" s="614"/>
      <c r="CH19" s="639"/>
      <c r="CI19" s="640"/>
      <c r="CJ19" s="640"/>
      <c r="CK19" s="640"/>
      <c r="CL19" s="640"/>
      <c r="CM19" s="640"/>
      <c r="CN19" s="640"/>
      <c r="CO19" s="640"/>
      <c r="CP19" s="640"/>
      <c r="CQ19" s="640"/>
      <c r="CR19" s="640"/>
      <c r="CS19" s="640"/>
      <c r="CT19" s="640"/>
      <c r="CU19" s="640"/>
      <c r="CV19" s="640"/>
      <c r="CW19" s="640"/>
      <c r="CX19" s="640"/>
    </row>
    <row r="20" spans="1:103" s="20" customFormat="1" ht="11.25" x14ac:dyDescent="0.2">
      <c r="A20" s="625" t="s">
        <v>182</v>
      </c>
      <c r="B20" s="626"/>
      <c r="C20" s="626"/>
      <c r="D20" s="626"/>
      <c r="E20" s="626"/>
      <c r="F20" s="626"/>
      <c r="G20" s="626"/>
      <c r="H20" s="627"/>
      <c r="I20" s="66"/>
      <c r="J20" s="619" t="s">
        <v>183</v>
      </c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  <c r="AC20" s="619"/>
      <c r="AD20" s="619"/>
      <c r="AE20" s="619"/>
      <c r="AF20" s="619"/>
      <c r="AG20" s="619"/>
      <c r="AH20" s="619"/>
      <c r="AI20" s="619"/>
      <c r="AJ20" s="619"/>
      <c r="AK20" s="619"/>
      <c r="AL20" s="619"/>
      <c r="AM20" s="619"/>
      <c r="AN20" s="619"/>
      <c r="AO20" s="619"/>
      <c r="AP20" s="619"/>
      <c r="AQ20" s="619"/>
      <c r="AR20" s="619"/>
      <c r="AS20" s="619"/>
      <c r="AT20" s="619"/>
      <c r="AU20" s="619"/>
      <c r="AV20" s="619"/>
      <c r="AW20" s="619"/>
      <c r="AX20" s="619"/>
      <c r="AY20" s="619"/>
      <c r="AZ20" s="619"/>
      <c r="BA20" s="619"/>
      <c r="BB20" s="619"/>
      <c r="BC20" s="619"/>
      <c r="BD20" s="619"/>
      <c r="BE20" s="619"/>
      <c r="BF20" s="619"/>
      <c r="BG20" s="619"/>
      <c r="BH20" s="619"/>
      <c r="BI20" s="619"/>
      <c r="BJ20" s="619"/>
      <c r="BK20" s="619"/>
      <c r="BL20" s="619"/>
      <c r="BM20" s="619"/>
      <c r="BN20" s="619"/>
      <c r="BO20" s="619"/>
      <c r="BP20" s="619"/>
      <c r="BQ20" s="619"/>
      <c r="BR20" s="619"/>
      <c r="BS20" s="619"/>
      <c r="BT20" s="619"/>
      <c r="BU20" s="619"/>
      <c r="BV20" s="619"/>
      <c r="BW20" s="620"/>
      <c r="BX20" s="612" t="s">
        <v>167</v>
      </c>
      <c r="BY20" s="613"/>
      <c r="BZ20" s="613"/>
      <c r="CA20" s="613"/>
      <c r="CB20" s="613"/>
      <c r="CC20" s="613"/>
      <c r="CD20" s="613"/>
      <c r="CE20" s="613"/>
      <c r="CF20" s="613"/>
      <c r="CG20" s="614"/>
      <c r="CH20" s="641">
        <v>1694.22</v>
      </c>
      <c r="CI20" s="642"/>
      <c r="CJ20" s="642"/>
      <c r="CK20" s="642"/>
      <c r="CL20" s="642"/>
      <c r="CM20" s="642"/>
      <c r="CN20" s="642"/>
      <c r="CO20" s="642"/>
      <c r="CP20" s="642"/>
      <c r="CQ20" s="642"/>
      <c r="CR20" s="642"/>
      <c r="CS20" s="642"/>
      <c r="CT20" s="642"/>
      <c r="CU20" s="642"/>
      <c r="CV20" s="642"/>
      <c r="CW20" s="642"/>
      <c r="CX20" s="642"/>
    </row>
    <row r="21" spans="1:103" s="20" customFormat="1" ht="11.25" x14ac:dyDescent="0.2">
      <c r="A21" s="625" t="s">
        <v>184</v>
      </c>
      <c r="B21" s="626"/>
      <c r="C21" s="626"/>
      <c r="D21" s="626"/>
      <c r="E21" s="626"/>
      <c r="F21" s="626"/>
      <c r="G21" s="626"/>
      <c r="H21" s="627"/>
      <c r="I21" s="66"/>
      <c r="J21" s="619" t="s">
        <v>185</v>
      </c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  <c r="AC21" s="619"/>
      <c r="AD21" s="619"/>
      <c r="AE21" s="619"/>
      <c r="AF21" s="619"/>
      <c r="AG21" s="619"/>
      <c r="AH21" s="619"/>
      <c r="AI21" s="619"/>
      <c r="AJ21" s="619"/>
      <c r="AK21" s="619"/>
      <c r="AL21" s="619"/>
      <c r="AM21" s="619"/>
      <c r="AN21" s="619"/>
      <c r="AO21" s="619"/>
      <c r="AP21" s="619"/>
      <c r="AQ21" s="619"/>
      <c r="AR21" s="619"/>
      <c r="AS21" s="619"/>
      <c r="AT21" s="619"/>
      <c r="AU21" s="619"/>
      <c r="AV21" s="619"/>
      <c r="AW21" s="619"/>
      <c r="AX21" s="619"/>
      <c r="AY21" s="619"/>
      <c r="AZ21" s="619"/>
      <c r="BA21" s="619"/>
      <c r="BB21" s="619"/>
      <c r="BC21" s="619"/>
      <c r="BD21" s="619"/>
      <c r="BE21" s="619"/>
      <c r="BF21" s="619"/>
      <c r="BG21" s="619"/>
      <c r="BH21" s="619"/>
      <c r="BI21" s="619"/>
      <c r="BJ21" s="619"/>
      <c r="BK21" s="619"/>
      <c r="BL21" s="619"/>
      <c r="BM21" s="619"/>
      <c r="BN21" s="619"/>
      <c r="BO21" s="619"/>
      <c r="BP21" s="619"/>
      <c r="BQ21" s="619"/>
      <c r="BR21" s="619"/>
      <c r="BS21" s="619"/>
      <c r="BT21" s="619"/>
      <c r="BU21" s="619"/>
      <c r="BV21" s="619"/>
      <c r="BW21" s="620"/>
      <c r="BX21" s="612" t="s">
        <v>167</v>
      </c>
      <c r="BY21" s="613"/>
      <c r="BZ21" s="613"/>
      <c r="CA21" s="613"/>
      <c r="CB21" s="613"/>
      <c r="CC21" s="613"/>
      <c r="CD21" s="613"/>
      <c r="CE21" s="613"/>
      <c r="CF21" s="613"/>
      <c r="CG21" s="614"/>
      <c r="CH21" s="621">
        <f>CH22+CH27+CH30+CH35+CH45+CH46</f>
        <v>454.74</v>
      </c>
      <c r="CI21" s="622"/>
      <c r="CJ21" s="622"/>
      <c r="CK21" s="622"/>
      <c r="CL21" s="622"/>
      <c r="CM21" s="622"/>
      <c r="CN21" s="622"/>
      <c r="CO21" s="622"/>
      <c r="CP21" s="622"/>
      <c r="CQ21" s="622"/>
      <c r="CR21" s="622"/>
      <c r="CS21" s="622"/>
      <c r="CT21" s="622"/>
      <c r="CU21" s="622"/>
      <c r="CV21" s="622"/>
      <c r="CW21" s="622"/>
      <c r="CX21" s="622"/>
    </row>
    <row r="22" spans="1:103" s="20" customFormat="1" ht="11.25" x14ac:dyDescent="0.2">
      <c r="A22" s="625" t="s">
        <v>186</v>
      </c>
      <c r="B22" s="626"/>
      <c r="C22" s="626"/>
      <c r="D22" s="626"/>
      <c r="E22" s="626"/>
      <c r="F22" s="626"/>
      <c r="G22" s="626"/>
      <c r="H22" s="627"/>
      <c r="I22" s="66"/>
      <c r="J22" s="619" t="s">
        <v>187</v>
      </c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619"/>
      <c r="AH22" s="619"/>
      <c r="AI22" s="619"/>
      <c r="AJ22" s="619"/>
      <c r="AK22" s="619"/>
      <c r="AL22" s="619"/>
      <c r="AM22" s="619"/>
      <c r="AN22" s="619"/>
      <c r="AO22" s="619"/>
      <c r="AP22" s="619"/>
      <c r="AQ22" s="619"/>
      <c r="AR22" s="619"/>
      <c r="AS22" s="619"/>
      <c r="AT22" s="619"/>
      <c r="AU22" s="619"/>
      <c r="AV22" s="619"/>
      <c r="AW22" s="619"/>
      <c r="AX22" s="619"/>
      <c r="AY22" s="619"/>
      <c r="AZ22" s="619"/>
      <c r="BA22" s="619"/>
      <c r="BB22" s="619"/>
      <c r="BC22" s="619"/>
      <c r="BD22" s="619"/>
      <c r="BE22" s="619"/>
      <c r="BF22" s="619"/>
      <c r="BG22" s="619"/>
      <c r="BH22" s="619"/>
      <c r="BI22" s="619"/>
      <c r="BJ22" s="619"/>
      <c r="BK22" s="619"/>
      <c r="BL22" s="619"/>
      <c r="BM22" s="619"/>
      <c r="BN22" s="619"/>
      <c r="BO22" s="619"/>
      <c r="BP22" s="619"/>
      <c r="BQ22" s="619"/>
      <c r="BR22" s="619"/>
      <c r="BS22" s="619"/>
      <c r="BT22" s="619"/>
      <c r="BU22" s="619"/>
      <c r="BV22" s="619"/>
      <c r="BW22" s="620"/>
      <c r="BX22" s="612" t="s">
        <v>167</v>
      </c>
      <c r="BY22" s="613"/>
      <c r="BZ22" s="613"/>
      <c r="CA22" s="613"/>
      <c r="CB22" s="613"/>
      <c r="CC22" s="613"/>
      <c r="CD22" s="613"/>
      <c r="CE22" s="613"/>
      <c r="CF22" s="613"/>
      <c r="CG22" s="614"/>
      <c r="CH22" s="621">
        <f>SUM(CH23:CX26)</f>
        <v>12.769</v>
      </c>
      <c r="CI22" s="622"/>
      <c r="CJ22" s="622"/>
      <c r="CK22" s="622"/>
      <c r="CL22" s="622"/>
      <c r="CM22" s="622"/>
      <c r="CN22" s="622"/>
      <c r="CO22" s="622"/>
      <c r="CP22" s="622"/>
      <c r="CQ22" s="622"/>
      <c r="CR22" s="622"/>
      <c r="CS22" s="622"/>
      <c r="CT22" s="622"/>
      <c r="CU22" s="622"/>
      <c r="CV22" s="622"/>
      <c r="CW22" s="622"/>
      <c r="CX22" s="622"/>
    </row>
    <row r="23" spans="1:103" s="20" customFormat="1" ht="11.25" x14ac:dyDescent="0.2">
      <c r="A23" s="612" t="s">
        <v>188</v>
      </c>
      <c r="B23" s="613"/>
      <c r="C23" s="613"/>
      <c r="D23" s="613"/>
      <c r="E23" s="613"/>
      <c r="F23" s="613"/>
      <c r="G23" s="613"/>
      <c r="H23" s="614"/>
      <c r="I23" s="63"/>
      <c r="J23" s="615" t="s">
        <v>189</v>
      </c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5"/>
      <c r="BL23" s="615"/>
      <c r="BM23" s="615"/>
      <c r="BN23" s="615"/>
      <c r="BO23" s="615"/>
      <c r="BP23" s="615"/>
      <c r="BQ23" s="615"/>
      <c r="BR23" s="615"/>
      <c r="BS23" s="615"/>
      <c r="BT23" s="615"/>
      <c r="BU23" s="615"/>
      <c r="BV23" s="615"/>
      <c r="BW23" s="616"/>
      <c r="BX23" s="612" t="s">
        <v>167</v>
      </c>
      <c r="BY23" s="613"/>
      <c r="BZ23" s="613"/>
      <c r="CA23" s="613"/>
      <c r="CB23" s="613"/>
      <c r="CC23" s="613"/>
      <c r="CD23" s="613"/>
      <c r="CE23" s="613"/>
      <c r="CF23" s="613"/>
      <c r="CG23" s="614"/>
      <c r="CH23" s="623"/>
      <c r="CI23" s="624"/>
      <c r="CJ23" s="624"/>
      <c r="CK23" s="624"/>
      <c r="CL23" s="624"/>
      <c r="CM23" s="624"/>
      <c r="CN23" s="624"/>
      <c r="CO23" s="624"/>
      <c r="CP23" s="624"/>
      <c r="CQ23" s="624"/>
      <c r="CR23" s="624"/>
      <c r="CS23" s="624"/>
      <c r="CT23" s="624"/>
      <c r="CU23" s="624"/>
      <c r="CV23" s="624"/>
      <c r="CW23" s="624"/>
      <c r="CX23" s="624"/>
    </row>
    <row r="24" spans="1:103" s="20" customFormat="1" ht="11.25" x14ac:dyDescent="0.2">
      <c r="A24" s="612" t="s">
        <v>190</v>
      </c>
      <c r="B24" s="613"/>
      <c r="C24" s="613"/>
      <c r="D24" s="613"/>
      <c r="E24" s="613"/>
      <c r="F24" s="613"/>
      <c r="G24" s="613"/>
      <c r="H24" s="614"/>
      <c r="I24" s="63"/>
      <c r="J24" s="615" t="s">
        <v>191</v>
      </c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  <c r="AC24" s="615"/>
      <c r="AD24" s="615"/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5"/>
      <c r="AQ24" s="615"/>
      <c r="AR24" s="615"/>
      <c r="AS24" s="615"/>
      <c r="AT24" s="615"/>
      <c r="AU24" s="615"/>
      <c r="AV24" s="615"/>
      <c r="AW24" s="615"/>
      <c r="AX24" s="615"/>
      <c r="AY24" s="615"/>
      <c r="AZ24" s="615"/>
      <c r="BA24" s="615"/>
      <c r="BB24" s="615"/>
      <c r="BC24" s="615"/>
      <c r="BD24" s="615"/>
      <c r="BE24" s="615"/>
      <c r="BF24" s="615"/>
      <c r="BG24" s="615"/>
      <c r="BH24" s="615"/>
      <c r="BI24" s="615"/>
      <c r="BJ24" s="615"/>
      <c r="BK24" s="615"/>
      <c r="BL24" s="615"/>
      <c r="BM24" s="615"/>
      <c r="BN24" s="615"/>
      <c r="BO24" s="615"/>
      <c r="BP24" s="615"/>
      <c r="BQ24" s="615"/>
      <c r="BR24" s="615"/>
      <c r="BS24" s="615"/>
      <c r="BT24" s="615"/>
      <c r="BU24" s="615"/>
      <c r="BV24" s="615"/>
      <c r="BW24" s="616"/>
      <c r="BX24" s="612" t="s">
        <v>167</v>
      </c>
      <c r="BY24" s="613"/>
      <c r="BZ24" s="613"/>
      <c r="CA24" s="613"/>
      <c r="CB24" s="613"/>
      <c r="CC24" s="613"/>
      <c r="CD24" s="613"/>
      <c r="CE24" s="613"/>
      <c r="CF24" s="613"/>
      <c r="CG24" s="614"/>
      <c r="CH24" s="623"/>
      <c r="CI24" s="624"/>
      <c r="CJ24" s="624"/>
      <c r="CK24" s="624"/>
      <c r="CL24" s="624"/>
      <c r="CM24" s="624"/>
      <c r="CN24" s="624"/>
      <c r="CO24" s="624"/>
      <c r="CP24" s="624"/>
      <c r="CQ24" s="624"/>
      <c r="CR24" s="624"/>
      <c r="CS24" s="624"/>
      <c r="CT24" s="624"/>
      <c r="CU24" s="624"/>
      <c r="CV24" s="624"/>
      <c r="CW24" s="624"/>
      <c r="CX24" s="624"/>
    </row>
    <row r="25" spans="1:103" s="20" customFormat="1" ht="22.5" customHeight="1" x14ac:dyDescent="0.2">
      <c r="A25" s="612" t="s">
        <v>192</v>
      </c>
      <c r="B25" s="613"/>
      <c r="C25" s="613"/>
      <c r="D25" s="613"/>
      <c r="E25" s="613"/>
      <c r="F25" s="613"/>
      <c r="G25" s="613"/>
      <c r="H25" s="614"/>
      <c r="I25" s="63"/>
      <c r="J25" s="615" t="s">
        <v>193</v>
      </c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5"/>
      <c r="BL25" s="615"/>
      <c r="BM25" s="615"/>
      <c r="BN25" s="615"/>
      <c r="BO25" s="615"/>
      <c r="BP25" s="615"/>
      <c r="BQ25" s="615"/>
      <c r="BR25" s="615"/>
      <c r="BS25" s="615"/>
      <c r="BT25" s="615"/>
      <c r="BU25" s="615"/>
      <c r="BV25" s="615"/>
      <c r="BW25" s="616"/>
      <c r="BX25" s="612" t="s">
        <v>167</v>
      </c>
      <c r="BY25" s="613"/>
      <c r="BZ25" s="613"/>
      <c r="CA25" s="613"/>
      <c r="CB25" s="613"/>
      <c r="CC25" s="613"/>
      <c r="CD25" s="613"/>
      <c r="CE25" s="613"/>
      <c r="CF25" s="613"/>
      <c r="CG25" s="614"/>
      <c r="CH25" s="623"/>
      <c r="CI25" s="624"/>
      <c r="CJ25" s="624"/>
      <c r="CK25" s="624"/>
      <c r="CL25" s="624"/>
      <c r="CM25" s="624"/>
      <c r="CN25" s="624"/>
      <c r="CO25" s="624"/>
      <c r="CP25" s="624"/>
      <c r="CQ25" s="624"/>
      <c r="CR25" s="624"/>
      <c r="CS25" s="624"/>
      <c r="CT25" s="624"/>
      <c r="CU25" s="624"/>
      <c r="CV25" s="624"/>
      <c r="CW25" s="624"/>
      <c r="CX25" s="624"/>
    </row>
    <row r="26" spans="1:103" s="20" customFormat="1" ht="11.25" x14ac:dyDescent="0.2">
      <c r="A26" s="612" t="s">
        <v>194</v>
      </c>
      <c r="B26" s="613"/>
      <c r="C26" s="613"/>
      <c r="D26" s="613"/>
      <c r="E26" s="613"/>
      <c r="F26" s="613"/>
      <c r="G26" s="613"/>
      <c r="H26" s="614"/>
      <c r="I26" s="63"/>
      <c r="J26" s="615" t="s">
        <v>195</v>
      </c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  <c r="AC26" s="615"/>
      <c r="AD26" s="615"/>
      <c r="AE26" s="615"/>
      <c r="AF26" s="615"/>
      <c r="AG26" s="615"/>
      <c r="AH26" s="615"/>
      <c r="AI26" s="615"/>
      <c r="AJ26" s="615"/>
      <c r="AK26" s="615"/>
      <c r="AL26" s="615"/>
      <c r="AM26" s="615"/>
      <c r="AN26" s="615"/>
      <c r="AO26" s="615"/>
      <c r="AP26" s="615"/>
      <c r="AQ26" s="615"/>
      <c r="AR26" s="615"/>
      <c r="AS26" s="615"/>
      <c r="AT26" s="615"/>
      <c r="AU26" s="615"/>
      <c r="AV26" s="615"/>
      <c r="AW26" s="615"/>
      <c r="AX26" s="615"/>
      <c r="AY26" s="615"/>
      <c r="AZ26" s="615"/>
      <c r="BA26" s="615"/>
      <c r="BB26" s="615"/>
      <c r="BC26" s="615"/>
      <c r="BD26" s="615"/>
      <c r="BE26" s="615"/>
      <c r="BF26" s="615"/>
      <c r="BG26" s="615"/>
      <c r="BH26" s="615"/>
      <c r="BI26" s="615"/>
      <c r="BJ26" s="615"/>
      <c r="BK26" s="615"/>
      <c r="BL26" s="615"/>
      <c r="BM26" s="615"/>
      <c r="BN26" s="615"/>
      <c r="BO26" s="615"/>
      <c r="BP26" s="615"/>
      <c r="BQ26" s="615"/>
      <c r="BR26" s="615"/>
      <c r="BS26" s="615"/>
      <c r="BT26" s="615"/>
      <c r="BU26" s="615"/>
      <c r="BV26" s="615"/>
      <c r="BW26" s="616"/>
      <c r="BX26" s="612" t="s">
        <v>167</v>
      </c>
      <c r="BY26" s="613"/>
      <c r="BZ26" s="613"/>
      <c r="CA26" s="613"/>
      <c r="CB26" s="613"/>
      <c r="CC26" s="613"/>
      <c r="CD26" s="613"/>
      <c r="CE26" s="613"/>
      <c r="CF26" s="613"/>
      <c r="CG26" s="614"/>
      <c r="CH26" s="623">
        <v>12.769</v>
      </c>
      <c r="CI26" s="624"/>
      <c r="CJ26" s="624"/>
      <c r="CK26" s="624"/>
      <c r="CL26" s="624"/>
      <c r="CM26" s="624"/>
      <c r="CN26" s="624"/>
      <c r="CO26" s="624"/>
      <c r="CP26" s="624"/>
      <c r="CQ26" s="624"/>
      <c r="CR26" s="624"/>
      <c r="CS26" s="624"/>
      <c r="CT26" s="624"/>
      <c r="CU26" s="624"/>
      <c r="CV26" s="624"/>
      <c r="CW26" s="624"/>
      <c r="CX26" s="624"/>
      <c r="CY26" s="20" t="s">
        <v>714</v>
      </c>
    </row>
    <row r="27" spans="1:103" s="20" customFormat="1" ht="11.25" x14ac:dyDescent="0.2">
      <c r="A27" s="625" t="s">
        <v>196</v>
      </c>
      <c r="B27" s="626"/>
      <c r="C27" s="626"/>
      <c r="D27" s="626"/>
      <c r="E27" s="626"/>
      <c r="F27" s="626"/>
      <c r="G27" s="626"/>
      <c r="H27" s="627"/>
      <c r="I27" s="66"/>
      <c r="J27" s="619" t="s">
        <v>197</v>
      </c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  <c r="AC27" s="619"/>
      <c r="AD27" s="619"/>
      <c r="AE27" s="619"/>
      <c r="AF27" s="619"/>
      <c r="AG27" s="619"/>
      <c r="AH27" s="619"/>
      <c r="AI27" s="619"/>
      <c r="AJ27" s="619"/>
      <c r="AK27" s="619"/>
      <c r="AL27" s="619"/>
      <c r="AM27" s="619"/>
      <c r="AN27" s="619"/>
      <c r="AO27" s="619"/>
      <c r="AP27" s="619"/>
      <c r="AQ27" s="619"/>
      <c r="AR27" s="619"/>
      <c r="AS27" s="619"/>
      <c r="AT27" s="619"/>
      <c r="AU27" s="619"/>
      <c r="AV27" s="619"/>
      <c r="AW27" s="619"/>
      <c r="AX27" s="619"/>
      <c r="AY27" s="619"/>
      <c r="AZ27" s="619"/>
      <c r="BA27" s="619"/>
      <c r="BB27" s="619"/>
      <c r="BC27" s="619"/>
      <c r="BD27" s="619"/>
      <c r="BE27" s="619"/>
      <c r="BF27" s="619"/>
      <c r="BG27" s="619"/>
      <c r="BH27" s="619"/>
      <c r="BI27" s="619"/>
      <c r="BJ27" s="619"/>
      <c r="BK27" s="619"/>
      <c r="BL27" s="619"/>
      <c r="BM27" s="619"/>
      <c r="BN27" s="619"/>
      <c r="BO27" s="619"/>
      <c r="BP27" s="619"/>
      <c r="BQ27" s="619"/>
      <c r="BR27" s="619"/>
      <c r="BS27" s="619"/>
      <c r="BT27" s="619"/>
      <c r="BU27" s="619"/>
      <c r="BV27" s="619"/>
      <c r="BW27" s="620"/>
      <c r="BX27" s="612" t="s">
        <v>167</v>
      </c>
      <c r="BY27" s="613"/>
      <c r="BZ27" s="613"/>
      <c r="CA27" s="613"/>
      <c r="CB27" s="613"/>
      <c r="CC27" s="613"/>
      <c r="CD27" s="613"/>
      <c r="CE27" s="613"/>
      <c r="CF27" s="613"/>
      <c r="CG27" s="614"/>
      <c r="CH27" s="621">
        <f>SUM(CH28:CX29)</f>
        <v>3.92</v>
      </c>
      <c r="CI27" s="622"/>
      <c r="CJ27" s="622"/>
      <c r="CK27" s="622"/>
      <c r="CL27" s="622"/>
      <c r="CM27" s="622"/>
      <c r="CN27" s="622"/>
      <c r="CO27" s="622"/>
      <c r="CP27" s="622"/>
      <c r="CQ27" s="622"/>
      <c r="CR27" s="622"/>
      <c r="CS27" s="622"/>
      <c r="CT27" s="622"/>
      <c r="CU27" s="622"/>
      <c r="CV27" s="622"/>
      <c r="CW27" s="622"/>
      <c r="CX27" s="622"/>
    </row>
    <row r="28" spans="1:103" s="20" customFormat="1" ht="22.5" customHeight="1" x14ac:dyDescent="0.2">
      <c r="A28" s="612" t="s">
        <v>198</v>
      </c>
      <c r="B28" s="613"/>
      <c r="C28" s="613"/>
      <c r="D28" s="613"/>
      <c r="E28" s="613"/>
      <c r="F28" s="613"/>
      <c r="G28" s="613"/>
      <c r="H28" s="614"/>
      <c r="I28" s="63"/>
      <c r="J28" s="615" t="s">
        <v>199</v>
      </c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  <c r="AC28" s="615"/>
      <c r="AD28" s="615"/>
      <c r="AE28" s="615"/>
      <c r="AF28" s="615"/>
      <c r="AG28" s="615"/>
      <c r="AH28" s="615"/>
      <c r="AI28" s="615"/>
      <c r="AJ28" s="615"/>
      <c r="AK28" s="615"/>
      <c r="AL28" s="615"/>
      <c r="AM28" s="615"/>
      <c r="AN28" s="615"/>
      <c r="AO28" s="615"/>
      <c r="AP28" s="615"/>
      <c r="AQ28" s="615"/>
      <c r="AR28" s="615"/>
      <c r="AS28" s="615"/>
      <c r="AT28" s="615"/>
      <c r="AU28" s="615"/>
      <c r="AV28" s="615"/>
      <c r="AW28" s="615"/>
      <c r="AX28" s="615"/>
      <c r="AY28" s="615"/>
      <c r="AZ28" s="615"/>
      <c r="BA28" s="615"/>
      <c r="BB28" s="615"/>
      <c r="BC28" s="615"/>
      <c r="BD28" s="615"/>
      <c r="BE28" s="615"/>
      <c r="BF28" s="615"/>
      <c r="BG28" s="615"/>
      <c r="BH28" s="615"/>
      <c r="BI28" s="615"/>
      <c r="BJ28" s="615"/>
      <c r="BK28" s="615"/>
      <c r="BL28" s="615"/>
      <c r="BM28" s="615"/>
      <c r="BN28" s="615"/>
      <c r="BO28" s="615"/>
      <c r="BP28" s="615"/>
      <c r="BQ28" s="615"/>
      <c r="BR28" s="615"/>
      <c r="BS28" s="615"/>
      <c r="BT28" s="615"/>
      <c r="BU28" s="615"/>
      <c r="BV28" s="615"/>
      <c r="BW28" s="616"/>
      <c r="BX28" s="612" t="s">
        <v>167</v>
      </c>
      <c r="BY28" s="613"/>
      <c r="BZ28" s="613"/>
      <c r="CA28" s="613"/>
      <c r="CB28" s="613"/>
      <c r="CC28" s="613"/>
      <c r="CD28" s="613"/>
      <c r="CE28" s="613"/>
      <c r="CF28" s="613"/>
      <c r="CG28" s="614"/>
      <c r="CH28" s="623">
        <v>3.92</v>
      </c>
      <c r="CI28" s="624"/>
      <c r="CJ28" s="624"/>
      <c r="CK28" s="624"/>
      <c r="CL28" s="624"/>
      <c r="CM28" s="624"/>
      <c r="CN28" s="624"/>
      <c r="CO28" s="624"/>
      <c r="CP28" s="624"/>
      <c r="CQ28" s="624"/>
      <c r="CR28" s="624"/>
      <c r="CS28" s="624"/>
      <c r="CT28" s="624"/>
      <c r="CU28" s="624"/>
      <c r="CV28" s="624"/>
      <c r="CW28" s="624"/>
      <c r="CX28" s="624"/>
      <c r="CY28" s="20" t="s">
        <v>713</v>
      </c>
    </row>
    <row r="29" spans="1:103" s="20" customFormat="1" ht="11.25" x14ac:dyDescent="0.2">
      <c r="A29" s="612" t="s">
        <v>200</v>
      </c>
      <c r="B29" s="613"/>
      <c r="C29" s="613"/>
      <c r="D29" s="613"/>
      <c r="E29" s="613"/>
      <c r="F29" s="613"/>
      <c r="G29" s="613"/>
      <c r="H29" s="614"/>
      <c r="I29" s="63"/>
      <c r="J29" s="615" t="s">
        <v>201</v>
      </c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  <c r="AC29" s="615"/>
      <c r="AD29" s="615"/>
      <c r="AE29" s="615"/>
      <c r="AF29" s="615"/>
      <c r="AG29" s="615"/>
      <c r="AH29" s="615"/>
      <c r="AI29" s="615"/>
      <c r="AJ29" s="615"/>
      <c r="AK29" s="615"/>
      <c r="AL29" s="615"/>
      <c r="AM29" s="615"/>
      <c r="AN29" s="615"/>
      <c r="AO29" s="615"/>
      <c r="AP29" s="615"/>
      <c r="AQ29" s="615"/>
      <c r="AR29" s="615"/>
      <c r="AS29" s="615"/>
      <c r="AT29" s="615"/>
      <c r="AU29" s="615"/>
      <c r="AV29" s="615"/>
      <c r="AW29" s="615"/>
      <c r="AX29" s="615"/>
      <c r="AY29" s="615"/>
      <c r="AZ29" s="615"/>
      <c r="BA29" s="615"/>
      <c r="BB29" s="615"/>
      <c r="BC29" s="615"/>
      <c r="BD29" s="615"/>
      <c r="BE29" s="615"/>
      <c r="BF29" s="615"/>
      <c r="BG29" s="615"/>
      <c r="BH29" s="615"/>
      <c r="BI29" s="615"/>
      <c r="BJ29" s="615"/>
      <c r="BK29" s="615"/>
      <c r="BL29" s="615"/>
      <c r="BM29" s="615"/>
      <c r="BN29" s="615"/>
      <c r="BO29" s="615"/>
      <c r="BP29" s="615"/>
      <c r="BQ29" s="615"/>
      <c r="BR29" s="615"/>
      <c r="BS29" s="615"/>
      <c r="BT29" s="615"/>
      <c r="BU29" s="615"/>
      <c r="BV29" s="615"/>
      <c r="BW29" s="616"/>
      <c r="BX29" s="612" t="s">
        <v>167</v>
      </c>
      <c r="BY29" s="613"/>
      <c r="BZ29" s="613"/>
      <c r="CA29" s="613"/>
      <c r="CB29" s="613"/>
      <c r="CC29" s="613"/>
      <c r="CD29" s="613"/>
      <c r="CE29" s="613"/>
      <c r="CF29" s="613"/>
      <c r="CG29" s="614"/>
      <c r="CH29" s="623"/>
      <c r="CI29" s="624"/>
      <c r="CJ29" s="624"/>
      <c r="CK29" s="624"/>
      <c r="CL29" s="624"/>
      <c r="CM29" s="624"/>
      <c r="CN29" s="624"/>
      <c r="CO29" s="624"/>
      <c r="CP29" s="624"/>
      <c r="CQ29" s="624"/>
      <c r="CR29" s="624"/>
      <c r="CS29" s="624"/>
      <c r="CT29" s="624"/>
      <c r="CU29" s="624"/>
      <c r="CV29" s="624"/>
      <c r="CW29" s="624"/>
      <c r="CX29" s="624"/>
    </row>
    <row r="30" spans="1:103" s="20" customFormat="1" ht="11.25" x14ac:dyDescent="0.2">
      <c r="A30" s="625" t="s">
        <v>202</v>
      </c>
      <c r="B30" s="626"/>
      <c r="C30" s="626"/>
      <c r="D30" s="626"/>
      <c r="E30" s="626"/>
      <c r="F30" s="626"/>
      <c r="G30" s="626"/>
      <c r="H30" s="627"/>
      <c r="I30" s="66"/>
      <c r="J30" s="619" t="s">
        <v>203</v>
      </c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  <c r="AC30" s="619"/>
      <c r="AD30" s="619"/>
      <c r="AE30" s="619"/>
      <c r="AF30" s="619"/>
      <c r="AG30" s="619"/>
      <c r="AH30" s="619"/>
      <c r="AI30" s="619"/>
      <c r="AJ30" s="619"/>
      <c r="AK30" s="619"/>
      <c r="AL30" s="619"/>
      <c r="AM30" s="619"/>
      <c r="AN30" s="619"/>
      <c r="AO30" s="619"/>
      <c r="AP30" s="619"/>
      <c r="AQ30" s="619"/>
      <c r="AR30" s="619"/>
      <c r="AS30" s="619"/>
      <c r="AT30" s="619"/>
      <c r="AU30" s="619"/>
      <c r="AV30" s="619"/>
      <c r="AW30" s="619"/>
      <c r="AX30" s="619"/>
      <c r="AY30" s="619"/>
      <c r="AZ30" s="619"/>
      <c r="BA30" s="619"/>
      <c r="BB30" s="619"/>
      <c r="BC30" s="619"/>
      <c r="BD30" s="619"/>
      <c r="BE30" s="619"/>
      <c r="BF30" s="619"/>
      <c r="BG30" s="619"/>
      <c r="BH30" s="619"/>
      <c r="BI30" s="619"/>
      <c r="BJ30" s="619"/>
      <c r="BK30" s="619"/>
      <c r="BL30" s="619"/>
      <c r="BM30" s="619"/>
      <c r="BN30" s="619"/>
      <c r="BO30" s="619"/>
      <c r="BP30" s="619"/>
      <c r="BQ30" s="619"/>
      <c r="BR30" s="619"/>
      <c r="BS30" s="619"/>
      <c r="BT30" s="619"/>
      <c r="BU30" s="619"/>
      <c r="BV30" s="619"/>
      <c r="BW30" s="620"/>
      <c r="BX30" s="612" t="s">
        <v>167</v>
      </c>
      <c r="BY30" s="613"/>
      <c r="BZ30" s="613"/>
      <c r="CA30" s="613"/>
      <c r="CB30" s="613"/>
      <c r="CC30" s="613"/>
      <c r="CD30" s="613"/>
      <c r="CE30" s="613"/>
      <c r="CF30" s="613"/>
      <c r="CG30" s="614"/>
      <c r="CH30" s="621">
        <f>SUM(CH31:CX34)</f>
        <v>0</v>
      </c>
      <c r="CI30" s="622"/>
      <c r="CJ30" s="622"/>
      <c r="CK30" s="622"/>
      <c r="CL30" s="622"/>
      <c r="CM30" s="622"/>
      <c r="CN30" s="622"/>
      <c r="CO30" s="622"/>
      <c r="CP30" s="622"/>
      <c r="CQ30" s="622"/>
      <c r="CR30" s="622"/>
      <c r="CS30" s="622"/>
      <c r="CT30" s="622"/>
      <c r="CU30" s="622"/>
      <c r="CV30" s="622"/>
      <c r="CW30" s="622"/>
      <c r="CX30" s="622"/>
    </row>
    <row r="31" spans="1:103" s="20" customFormat="1" ht="11.25" customHeight="1" x14ac:dyDescent="0.2">
      <c r="A31" s="612" t="s">
        <v>204</v>
      </c>
      <c r="B31" s="613"/>
      <c r="C31" s="613"/>
      <c r="D31" s="613"/>
      <c r="E31" s="613"/>
      <c r="F31" s="613"/>
      <c r="G31" s="613"/>
      <c r="H31" s="614"/>
      <c r="I31" s="63"/>
      <c r="J31" s="615" t="s">
        <v>205</v>
      </c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  <c r="AK31" s="615"/>
      <c r="AL31" s="615"/>
      <c r="AM31" s="615"/>
      <c r="AN31" s="615"/>
      <c r="AO31" s="615"/>
      <c r="AP31" s="615"/>
      <c r="AQ31" s="615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  <c r="BB31" s="615"/>
      <c r="BC31" s="615"/>
      <c r="BD31" s="615"/>
      <c r="BE31" s="615"/>
      <c r="BF31" s="615"/>
      <c r="BG31" s="615"/>
      <c r="BH31" s="615"/>
      <c r="BI31" s="615"/>
      <c r="BJ31" s="615"/>
      <c r="BK31" s="615"/>
      <c r="BL31" s="615"/>
      <c r="BM31" s="615"/>
      <c r="BN31" s="615"/>
      <c r="BO31" s="615"/>
      <c r="BP31" s="615"/>
      <c r="BQ31" s="615"/>
      <c r="BR31" s="615"/>
      <c r="BS31" s="615"/>
      <c r="BT31" s="615"/>
      <c r="BU31" s="615"/>
      <c r="BV31" s="615"/>
      <c r="BW31" s="616"/>
      <c r="BX31" s="612" t="s">
        <v>167</v>
      </c>
      <c r="BY31" s="613"/>
      <c r="BZ31" s="613"/>
      <c r="CA31" s="613"/>
      <c r="CB31" s="613"/>
      <c r="CC31" s="613"/>
      <c r="CD31" s="613"/>
      <c r="CE31" s="613"/>
      <c r="CF31" s="613"/>
      <c r="CG31" s="614"/>
      <c r="CH31" s="623"/>
      <c r="CI31" s="624"/>
      <c r="CJ31" s="624"/>
      <c r="CK31" s="624"/>
      <c r="CL31" s="624"/>
      <c r="CM31" s="624"/>
      <c r="CN31" s="624"/>
      <c r="CO31" s="624"/>
      <c r="CP31" s="624"/>
      <c r="CQ31" s="624"/>
      <c r="CR31" s="624"/>
      <c r="CS31" s="624"/>
      <c r="CT31" s="624"/>
      <c r="CU31" s="624"/>
      <c r="CV31" s="624"/>
      <c r="CW31" s="624"/>
      <c r="CX31" s="624"/>
    </row>
    <row r="32" spans="1:103" s="20" customFormat="1" ht="11.25" x14ac:dyDescent="0.2">
      <c r="A32" s="612" t="s">
        <v>206</v>
      </c>
      <c r="B32" s="613"/>
      <c r="C32" s="613"/>
      <c r="D32" s="613"/>
      <c r="E32" s="613"/>
      <c r="F32" s="613"/>
      <c r="G32" s="613"/>
      <c r="H32" s="614"/>
      <c r="I32" s="63"/>
      <c r="J32" s="615" t="s">
        <v>207</v>
      </c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5"/>
      <c r="AJ32" s="615"/>
      <c r="AK32" s="615"/>
      <c r="AL32" s="615"/>
      <c r="AM32" s="615"/>
      <c r="AN32" s="615"/>
      <c r="AO32" s="615"/>
      <c r="AP32" s="615"/>
      <c r="AQ32" s="615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  <c r="BB32" s="615"/>
      <c r="BC32" s="615"/>
      <c r="BD32" s="615"/>
      <c r="BE32" s="615"/>
      <c r="BF32" s="615"/>
      <c r="BG32" s="615"/>
      <c r="BH32" s="615"/>
      <c r="BI32" s="615"/>
      <c r="BJ32" s="615"/>
      <c r="BK32" s="615"/>
      <c r="BL32" s="615"/>
      <c r="BM32" s="615"/>
      <c r="BN32" s="615"/>
      <c r="BO32" s="615"/>
      <c r="BP32" s="615"/>
      <c r="BQ32" s="615"/>
      <c r="BR32" s="615"/>
      <c r="BS32" s="615"/>
      <c r="BT32" s="615"/>
      <c r="BU32" s="615"/>
      <c r="BV32" s="615"/>
      <c r="BW32" s="616"/>
      <c r="BX32" s="612" t="s">
        <v>167</v>
      </c>
      <c r="BY32" s="613"/>
      <c r="BZ32" s="613"/>
      <c r="CA32" s="613"/>
      <c r="CB32" s="613"/>
      <c r="CC32" s="613"/>
      <c r="CD32" s="613"/>
      <c r="CE32" s="613"/>
      <c r="CF32" s="613"/>
      <c r="CG32" s="614"/>
      <c r="CH32" s="623"/>
      <c r="CI32" s="624"/>
      <c r="CJ32" s="624"/>
      <c r="CK32" s="624"/>
      <c r="CL32" s="624"/>
      <c r="CM32" s="624"/>
      <c r="CN32" s="624"/>
      <c r="CO32" s="624"/>
      <c r="CP32" s="624"/>
      <c r="CQ32" s="624"/>
      <c r="CR32" s="624"/>
      <c r="CS32" s="624"/>
      <c r="CT32" s="624"/>
      <c r="CU32" s="624"/>
      <c r="CV32" s="624"/>
      <c r="CW32" s="624"/>
      <c r="CX32" s="624"/>
    </row>
    <row r="33" spans="1:103" s="20" customFormat="1" ht="11.25" x14ac:dyDescent="0.2">
      <c r="A33" s="612" t="s">
        <v>208</v>
      </c>
      <c r="B33" s="613"/>
      <c r="C33" s="613"/>
      <c r="D33" s="613"/>
      <c r="E33" s="613"/>
      <c r="F33" s="613"/>
      <c r="G33" s="613"/>
      <c r="H33" s="614"/>
      <c r="I33" s="63"/>
      <c r="J33" s="615" t="s">
        <v>209</v>
      </c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  <c r="AK33" s="615"/>
      <c r="AL33" s="615"/>
      <c r="AM33" s="615"/>
      <c r="AN33" s="615"/>
      <c r="AO33" s="615"/>
      <c r="AP33" s="615"/>
      <c r="AQ33" s="615"/>
      <c r="AR33" s="615"/>
      <c r="AS33" s="615"/>
      <c r="AT33" s="615"/>
      <c r="AU33" s="615"/>
      <c r="AV33" s="615"/>
      <c r="AW33" s="615"/>
      <c r="AX33" s="615"/>
      <c r="AY33" s="615"/>
      <c r="AZ33" s="615"/>
      <c r="BA33" s="615"/>
      <c r="BB33" s="615"/>
      <c r="BC33" s="615"/>
      <c r="BD33" s="615"/>
      <c r="BE33" s="615"/>
      <c r="BF33" s="615"/>
      <c r="BG33" s="615"/>
      <c r="BH33" s="615"/>
      <c r="BI33" s="615"/>
      <c r="BJ33" s="615"/>
      <c r="BK33" s="615"/>
      <c r="BL33" s="615"/>
      <c r="BM33" s="615"/>
      <c r="BN33" s="615"/>
      <c r="BO33" s="615"/>
      <c r="BP33" s="615"/>
      <c r="BQ33" s="615"/>
      <c r="BR33" s="615"/>
      <c r="BS33" s="615"/>
      <c r="BT33" s="615"/>
      <c r="BU33" s="615"/>
      <c r="BV33" s="615"/>
      <c r="BW33" s="616"/>
      <c r="BX33" s="612" t="s">
        <v>167</v>
      </c>
      <c r="BY33" s="613"/>
      <c r="BZ33" s="613"/>
      <c r="CA33" s="613"/>
      <c r="CB33" s="613"/>
      <c r="CC33" s="613"/>
      <c r="CD33" s="613"/>
      <c r="CE33" s="613"/>
      <c r="CF33" s="613"/>
      <c r="CG33" s="614"/>
      <c r="CH33" s="623"/>
      <c r="CI33" s="624"/>
      <c r="CJ33" s="624"/>
      <c r="CK33" s="624"/>
      <c r="CL33" s="624"/>
      <c r="CM33" s="624"/>
      <c r="CN33" s="624"/>
      <c r="CO33" s="624"/>
      <c r="CP33" s="624"/>
      <c r="CQ33" s="624"/>
      <c r="CR33" s="624"/>
      <c r="CS33" s="624"/>
      <c r="CT33" s="624"/>
      <c r="CU33" s="624"/>
      <c r="CV33" s="624"/>
      <c r="CW33" s="624"/>
      <c r="CX33" s="624"/>
    </row>
    <row r="34" spans="1:103" s="20" customFormat="1" ht="11.25" x14ac:dyDescent="0.2">
      <c r="A34" s="612" t="s">
        <v>210</v>
      </c>
      <c r="B34" s="613"/>
      <c r="C34" s="613"/>
      <c r="D34" s="613"/>
      <c r="E34" s="613"/>
      <c r="F34" s="613"/>
      <c r="G34" s="613"/>
      <c r="H34" s="614"/>
      <c r="I34" s="63"/>
      <c r="J34" s="615" t="s">
        <v>211</v>
      </c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  <c r="AC34" s="615"/>
      <c r="AD34" s="615"/>
      <c r="AE34" s="615"/>
      <c r="AF34" s="615"/>
      <c r="AG34" s="615"/>
      <c r="AH34" s="615"/>
      <c r="AI34" s="615"/>
      <c r="AJ34" s="615"/>
      <c r="AK34" s="615"/>
      <c r="AL34" s="615"/>
      <c r="AM34" s="615"/>
      <c r="AN34" s="615"/>
      <c r="AO34" s="615"/>
      <c r="AP34" s="615"/>
      <c r="AQ34" s="615"/>
      <c r="AR34" s="615"/>
      <c r="AS34" s="615"/>
      <c r="AT34" s="615"/>
      <c r="AU34" s="615"/>
      <c r="AV34" s="615"/>
      <c r="AW34" s="615"/>
      <c r="AX34" s="615"/>
      <c r="AY34" s="615"/>
      <c r="AZ34" s="615"/>
      <c r="BA34" s="615"/>
      <c r="BB34" s="615"/>
      <c r="BC34" s="615"/>
      <c r="BD34" s="615"/>
      <c r="BE34" s="615"/>
      <c r="BF34" s="615"/>
      <c r="BG34" s="615"/>
      <c r="BH34" s="615"/>
      <c r="BI34" s="615"/>
      <c r="BJ34" s="615"/>
      <c r="BK34" s="615"/>
      <c r="BL34" s="615"/>
      <c r="BM34" s="615"/>
      <c r="BN34" s="615"/>
      <c r="BO34" s="615"/>
      <c r="BP34" s="615"/>
      <c r="BQ34" s="615"/>
      <c r="BR34" s="615"/>
      <c r="BS34" s="615"/>
      <c r="BT34" s="615"/>
      <c r="BU34" s="615"/>
      <c r="BV34" s="615"/>
      <c r="BW34" s="616"/>
      <c r="BX34" s="612" t="s">
        <v>167</v>
      </c>
      <c r="BY34" s="613"/>
      <c r="BZ34" s="613"/>
      <c r="CA34" s="613"/>
      <c r="CB34" s="613"/>
      <c r="CC34" s="613"/>
      <c r="CD34" s="613"/>
      <c r="CE34" s="613"/>
      <c r="CF34" s="613"/>
      <c r="CG34" s="614"/>
      <c r="CH34" s="623"/>
      <c r="CI34" s="624"/>
      <c r="CJ34" s="624"/>
      <c r="CK34" s="624"/>
      <c r="CL34" s="624"/>
      <c r="CM34" s="624"/>
      <c r="CN34" s="624"/>
      <c r="CO34" s="624"/>
      <c r="CP34" s="624"/>
      <c r="CQ34" s="624"/>
      <c r="CR34" s="624"/>
      <c r="CS34" s="624"/>
      <c r="CT34" s="624"/>
      <c r="CU34" s="624"/>
      <c r="CV34" s="624"/>
      <c r="CW34" s="624"/>
      <c r="CX34" s="624"/>
    </row>
    <row r="35" spans="1:103" s="20" customFormat="1" ht="11.25" x14ac:dyDescent="0.2">
      <c r="A35" s="625" t="s">
        <v>212</v>
      </c>
      <c r="B35" s="626"/>
      <c r="C35" s="626"/>
      <c r="D35" s="626"/>
      <c r="E35" s="626"/>
      <c r="F35" s="626"/>
      <c r="G35" s="626"/>
      <c r="H35" s="627"/>
      <c r="I35" s="66"/>
      <c r="J35" s="619" t="s">
        <v>213</v>
      </c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  <c r="AC35" s="619"/>
      <c r="AD35" s="619"/>
      <c r="AE35" s="619"/>
      <c r="AF35" s="619"/>
      <c r="AG35" s="619"/>
      <c r="AH35" s="619"/>
      <c r="AI35" s="619"/>
      <c r="AJ35" s="619"/>
      <c r="AK35" s="619"/>
      <c r="AL35" s="619"/>
      <c r="AM35" s="619"/>
      <c r="AN35" s="619"/>
      <c r="AO35" s="619"/>
      <c r="AP35" s="619"/>
      <c r="AQ35" s="619"/>
      <c r="AR35" s="619"/>
      <c r="AS35" s="619"/>
      <c r="AT35" s="619"/>
      <c r="AU35" s="619"/>
      <c r="AV35" s="619"/>
      <c r="AW35" s="619"/>
      <c r="AX35" s="619"/>
      <c r="AY35" s="619"/>
      <c r="AZ35" s="619"/>
      <c r="BA35" s="619"/>
      <c r="BB35" s="619"/>
      <c r="BC35" s="619"/>
      <c r="BD35" s="619"/>
      <c r="BE35" s="619"/>
      <c r="BF35" s="619"/>
      <c r="BG35" s="619"/>
      <c r="BH35" s="619"/>
      <c r="BI35" s="619"/>
      <c r="BJ35" s="619"/>
      <c r="BK35" s="619"/>
      <c r="BL35" s="619"/>
      <c r="BM35" s="619"/>
      <c r="BN35" s="619"/>
      <c r="BO35" s="619"/>
      <c r="BP35" s="619"/>
      <c r="BQ35" s="619"/>
      <c r="BR35" s="619"/>
      <c r="BS35" s="619"/>
      <c r="BT35" s="619"/>
      <c r="BU35" s="619"/>
      <c r="BV35" s="619"/>
      <c r="BW35" s="620"/>
      <c r="BX35" s="612" t="s">
        <v>167</v>
      </c>
      <c r="BY35" s="613"/>
      <c r="BZ35" s="613"/>
      <c r="CA35" s="613"/>
      <c r="CB35" s="613"/>
      <c r="CC35" s="613"/>
      <c r="CD35" s="613"/>
      <c r="CE35" s="613"/>
      <c r="CF35" s="613"/>
      <c r="CG35" s="614"/>
      <c r="CH35" s="621">
        <f>SUM(CH36:CX40)</f>
        <v>244.251</v>
      </c>
      <c r="CI35" s="622"/>
      <c r="CJ35" s="622"/>
      <c r="CK35" s="622"/>
      <c r="CL35" s="622"/>
      <c r="CM35" s="622"/>
      <c r="CN35" s="622"/>
      <c r="CO35" s="622"/>
      <c r="CP35" s="622"/>
      <c r="CQ35" s="622"/>
      <c r="CR35" s="622"/>
      <c r="CS35" s="622"/>
      <c r="CT35" s="622"/>
      <c r="CU35" s="622"/>
      <c r="CV35" s="622"/>
      <c r="CW35" s="622"/>
      <c r="CX35" s="622"/>
    </row>
    <row r="36" spans="1:103" s="20" customFormat="1" ht="11.25" customHeight="1" x14ac:dyDescent="0.2">
      <c r="A36" s="612" t="s">
        <v>214</v>
      </c>
      <c r="B36" s="613"/>
      <c r="C36" s="613"/>
      <c r="D36" s="613"/>
      <c r="E36" s="613"/>
      <c r="F36" s="613"/>
      <c r="G36" s="613"/>
      <c r="H36" s="614"/>
      <c r="I36" s="63"/>
      <c r="J36" s="615" t="s">
        <v>215</v>
      </c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5"/>
      <c r="AJ36" s="615"/>
      <c r="AK36" s="615"/>
      <c r="AL36" s="615"/>
      <c r="AM36" s="615"/>
      <c r="AN36" s="615"/>
      <c r="AO36" s="615"/>
      <c r="AP36" s="615"/>
      <c r="AQ36" s="615"/>
      <c r="AR36" s="615"/>
      <c r="AS36" s="615"/>
      <c r="AT36" s="615"/>
      <c r="AU36" s="615"/>
      <c r="AV36" s="615"/>
      <c r="AW36" s="615"/>
      <c r="AX36" s="615"/>
      <c r="AY36" s="615"/>
      <c r="AZ36" s="615"/>
      <c r="BA36" s="615"/>
      <c r="BB36" s="615"/>
      <c r="BC36" s="615"/>
      <c r="BD36" s="615"/>
      <c r="BE36" s="615"/>
      <c r="BF36" s="615"/>
      <c r="BG36" s="615"/>
      <c r="BH36" s="615"/>
      <c r="BI36" s="615"/>
      <c r="BJ36" s="615"/>
      <c r="BK36" s="615"/>
      <c r="BL36" s="615"/>
      <c r="BM36" s="615"/>
      <c r="BN36" s="615"/>
      <c r="BO36" s="615"/>
      <c r="BP36" s="615"/>
      <c r="BQ36" s="615"/>
      <c r="BR36" s="615"/>
      <c r="BS36" s="615"/>
      <c r="BT36" s="615"/>
      <c r="BU36" s="615"/>
      <c r="BV36" s="615"/>
      <c r="BW36" s="616"/>
      <c r="BX36" s="612" t="s">
        <v>167</v>
      </c>
      <c r="BY36" s="613"/>
      <c r="BZ36" s="613"/>
      <c r="CA36" s="613"/>
      <c r="CB36" s="613"/>
      <c r="CC36" s="613"/>
      <c r="CD36" s="613"/>
      <c r="CE36" s="613"/>
      <c r="CF36" s="613"/>
      <c r="CG36" s="614"/>
      <c r="CH36" s="643">
        <v>3.5590000000000002</v>
      </c>
      <c r="CI36" s="644"/>
      <c r="CJ36" s="644"/>
      <c r="CK36" s="644"/>
      <c r="CL36" s="644"/>
      <c r="CM36" s="644"/>
      <c r="CN36" s="644"/>
      <c r="CO36" s="644"/>
      <c r="CP36" s="644"/>
      <c r="CQ36" s="644"/>
      <c r="CR36" s="644"/>
      <c r="CS36" s="644"/>
      <c r="CT36" s="644"/>
      <c r="CU36" s="644"/>
      <c r="CV36" s="644"/>
      <c r="CW36" s="644"/>
      <c r="CX36" s="644"/>
    </row>
    <row r="37" spans="1:103" s="20" customFormat="1" ht="12" x14ac:dyDescent="0.2">
      <c r="A37" s="612" t="s">
        <v>216</v>
      </c>
      <c r="B37" s="613"/>
      <c r="C37" s="613"/>
      <c r="D37" s="613"/>
      <c r="E37" s="613"/>
      <c r="F37" s="613"/>
      <c r="G37" s="613"/>
      <c r="H37" s="614"/>
      <c r="I37" s="63"/>
      <c r="J37" s="615" t="s">
        <v>217</v>
      </c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  <c r="AC37" s="615"/>
      <c r="AD37" s="615"/>
      <c r="AE37" s="615"/>
      <c r="AF37" s="615"/>
      <c r="AG37" s="615"/>
      <c r="AH37" s="615"/>
      <c r="AI37" s="615"/>
      <c r="AJ37" s="615"/>
      <c r="AK37" s="615"/>
      <c r="AL37" s="615"/>
      <c r="AM37" s="615"/>
      <c r="AN37" s="615"/>
      <c r="AO37" s="615"/>
      <c r="AP37" s="615"/>
      <c r="AQ37" s="615"/>
      <c r="AR37" s="615"/>
      <c r="AS37" s="615"/>
      <c r="AT37" s="615"/>
      <c r="AU37" s="615"/>
      <c r="AV37" s="615"/>
      <c r="AW37" s="615"/>
      <c r="AX37" s="615"/>
      <c r="AY37" s="615"/>
      <c r="AZ37" s="615"/>
      <c r="BA37" s="615"/>
      <c r="BB37" s="615"/>
      <c r="BC37" s="615"/>
      <c r="BD37" s="615"/>
      <c r="BE37" s="615"/>
      <c r="BF37" s="615"/>
      <c r="BG37" s="615"/>
      <c r="BH37" s="615"/>
      <c r="BI37" s="615"/>
      <c r="BJ37" s="615"/>
      <c r="BK37" s="615"/>
      <c r="BL37" s="615"/>
      <c r="BM37" s="615"/>
      <c r="BN37" s="615"/>
      <c r="BO37" s="615"/>
      <c r="BP37" s="615"/>
      <c r="BQ37" s="615"/>
      <c r="BR37" s="615"/>
      <c r="BS37" s="615"/>
      <c r="BT37" s="615"/>
      <c r="BU37" s="615"/>
      <c r="BV37" s="615"/>
      <c r="BW37" s="616"/>
      <c r="BX37" s="612" t="s">
        <v>167</v>
      </c>
      <c r="BY37" s="613"/>
      <c r="BZ37" s="613"/>
      <c r="CA37" s="613"/>
      <c r="CB37" s="613"/>
      <c r="CC37" s="613"/>
      <c r="CD37" s="613"/>
      <c r="CE37" s="613"/>
      <c r="CF37" s="613"/>
      <c r="CG37" s="614"/>
      <c r="CH37" s="643"/>
      <c r="CI37" s="644"/>
      <c r="CJ37" s="644"/>
      <c r="CK37" s="644"/>
      <c r="CL37" s="644"/>
      <c r="CM37" s="644"/>
      <c r="CN37" s="644"/>
      <c r="CO37" s="644"/>
      <c r="CP37" s="644"/>
      <c r="CQ37" s="644"/>
      <c r="CR37" s="644"/>
      <c r="CS37" s="644"/>
      <c r="CT37" s="644"/>
      <c r="CU37" s="644"/>
      <c r="CV37" s="644"/>
      <c r="CW37" s="644"/>
      <c r="CX37" s="644"/>
    </row>
    <row r="38" spans="1:103" s="20" customFormat="1" ht="12" x14ac:dyDescent="0.2">
      <c r="A38" s="612" t="s">
        <v>218</v>
      </c>
      <c r="B38" s="613"/>
      <c r="C38" s="613"/>
      <c r="D38" s="613"/>
      <c r="E38" s="613"/>
      <c r="F38" s="613"/>
      <c r="G38" s="613"/>
      <c r="H38" s="614"/>
      <c r="I38" s="63"/>
      <c r="J38" s="615" t="s">
        <v>219</v>
      </c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  <c r="AC38" s="615"/>
      <c r="AD38" s="615"/>
      <c r="AE38" s="615"/>
      <c r="AF38" s="615"/>
      <c r="AG38" s="615"/>
      <c r="AH38" s="615"/>
      <c r="AI38" s="615"/>
      <c r="AJ38" s="615"/>
      <c r="AK38" s="615"/>
      <c r="AL38" s="615"/>
      <c r="AM38" s="615"/>
      <c r="AN38" s="615"/>
      <c r="AO38" s="615"/>
      <c r="AP38" s="615"/>
      <c r="AQ38" s="615"/>
      <c r="AR38" s="615"/>
      <c r="AS38" s="615"/>
      <c r="AT38" s="615"/>
      <c r="AU38" s="615"/>
      <c r="AV38" s="615"/>
      <c r="AW38" s="615"/>
      <c r="AX38" s="615"/>
      <c r="AY38" s="615"/>
      <c r="AZ38" s="615"/>
      <c r="BA38" s="615"/>
      <c r="BB38" s="615"/>
      <c r="BC38" s="615"/>
      <c r="BD38" s="615"/>
      <c r="BE38" s="615"/>
      <c r="BF38" s="615"/>
      <c r="BG38" s="615"/>
      <c r="BH38" s="615"/>
      <c r="BI38" s="615"/>
      <c r="BJ38" s="615"/>
      <c r="BK38" s="615"/>
      <c r="BL38" s="615"/>
      <c r="BM38" s="615"/>
      <c r="BN38" s="615"/>
      <c r="BO38" s="615"/>
      <c r="BP38" s="615"/>
      <c r="BQ38" s="615"/>
      <c r="BR38" s="615"/>
      <c r="BS38" s="615"/>
      <c r="BT38" s="615"/>
      <c r="BU38" s="615"/>
      <c r="BV38" s="615"/>
      <c r="BW38" s="616"/>
      <c r="BX38" s="612" t="s">
        <v>167</v>
      </c>
      <c r="BY38" s="613"/>
      <c r="BZ38" s="613"/>
      <c r="CA38" s="613"/>
      <c r="CB38" s="613"/>
      <c r="CC38" s="613"/>
      <c r="CD38" s="613"/>
      <c r="CE38" s="613"/>
      <c r="CF38" s="613"/>
      <c r="CG38" s="614"/>
      <c r="CH38" s="643"/>
      <c r="CI38" s="644"/>
      <c r="CJ38" s="644"/>
      <c r="CK38" s="644"/>
      <c r="CL38" s="644"/>
      <c r="CM38" s="644"/>
      <c r="CN38" s="644"/>
      <c r="CO38" s="644"/>
      <c r="CP38" s="644"/>
      <c r="CQ38" s="644"/>
      <c r="CR38" s="644"/>
      <c r="CS38" s="644"/>
      <c r="CT38" s="644"/>
      <c r="CU38" s="644"/>
      <c r="CV38" s="644"/>
      <c r="CW38" s="644"/>
      <c r="CX38" s="644"/>
    </row>
    <row r="39" spans="1:103" s="20" customFormat="1" ht="12" x14ac:dyDescent="0.2">
      <c r="A39" s="612" t="s">
        <v>220</v>
      </c>
      <c r="B39" s="613"/>
      <c r="C39" s="613"/>
      <c r="D39" s="613"/>
      <c r="E39" s="613"/>
      <c r="F39" s="613"/>
      <c r="G39" s="613"/>
      <c r="H39" s="614"/>
      <c r="I39" s="63"/>
      <c r="J39" s="615" t="s">
        <v>221</v>
      </c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  <c r="AC39" s="615"/>
      <c r="AD39" s="615"/>
      <c r="AE39" s="615"/>
      <c r="AF39" s="615"/>
      <c r="AG39" s="615"/>
      <c r="AH39" s="615"/>
      <c r="AI39" s="615"/>
      <c r="AJ39" s="615"/>
      <c r="AK39" s="615"/>
      <c r="AL39" s="615"/>
      <c r="AM39" s="615"/>
      <c r="AN39" s="615"/>
      <c r="AO39" s="615"/>
      <c r="AP39" s="615"/>
      <c r="AQ39" s="615"/>
      <c r="AR39" s="615"/>
      <c r="AS39" s="615"/>
      <c r="AT39" s="615"/>
      <c r="AU39" s="615"/>
      <c r="AV39" s="615"/>
      <c r="AW39" s="615"/>
      <c r="AX39" s="615"/>
      <c r="AY39" s="615"/>
      <c r="AZ39" s="615"/>
      <c r="BA39" s="615"/>
      <c r="BB39" s="615"/>
      <c r="BC39" s="615"/>
      <c r="BD39" s="615"/>
      <c r="BE39" s="615"/>
      <c r="BF39" s="615"/>
      <c r="BG39" s="615"/>
      <c r="BH39" s="615"/>
      <c r="BI39" s="615"/>
      <c r="BJ39" s="615"/>
      <c r="BK39" s="615"/>
      <c r="BL39" s="615"/>
      <c r="BM39" s="615"/>
      <c r="BN39" s="615"/>
      <c r="BO39" s="615"/>
      <c r="BP39" s="615"/>
      <c r="BQ39" s="615"/>
      <c r="BR39" s="615"/>
      <c r="BS39" s="615"/>
      <c r="BT39" s="615"/>
      <c r="BU39" s="615"/>
      <c r="BV39" s="615"/>
      <c r="BW39" s="616"/>
      <c r="BX39" s="612" t="s">
        <v>167</v>
      </c>
      <c r="BY39" s="613"/>
      <c r="BZ39" s="613"/>
      <c r="CA39" s="613"/>
      <c r="CB39" s="613"/>
      <c r="CC39" s="613"/>
      <c r="CD39" s="613"/>
      <c r="CE39" s="613"/>
      <c r="CF39" s="613"/>
      <c r="CG39" s="614"/>
      <c r="CH39" s="643"/>
      <c r="CI39" s="644"/>
      <c r="CJ39" s="644"/>
      <c r="CK39" s="644"/>
      <c r="CL39" s="644"/>
      <c r="CM39" s="644"/>
      <c r="CN39" s="644"/>
      <c r="CO39" s="644"/>
      <c r="CP39" s="644"/>
      <c r="CQ39" s="644"/>
      <c r="CR39" s="644"/>
      <c r="CS39" s="644"/>
      <c r="CT39" s="644"/>
      <c r="CU39" s="644"/>
      <c r="CV39" s="644"/>
      <c r="CW39" s="644"/>
      <c r="CX39" s="644"/>
    </row>
    <row r="40" spans="1:103" s="20" customFormat="1" ht="11.25" customHeight="1" x14ac:dyDescent="0.2">
      <c r="A40" s="612" t="s">
        <v>222</v>
      </c>
      <c r="B40" s="613"/>
      <c r="C40" s="613"/>
      <c r="D40" s="613"/>
      <c r="E40" s="613"/>
      <c r="F40" s="613"/>
      <c r="G40" s="613"/>
      <c r="H40" s="614"/>
      <c r="I40" s="63"/>
      <c r="J40" s="615" t="s">
        <v>223</v>
      </c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  <c r="AC40" s="615"/>
      <c r="AD40" s="615"/>
      <c r="AE40" s="615"/>
      <c r="AF40" s="615"/>
      <c r="AG40" s="615"/>
      <c r="AH40" s="615"/>
      <c r="AI40" s="615"/>
      <c r="AJ40" s="615"/>
      <c r="AK40" s="615"/>
      <c r="AL40" s="615"/>
      <c r="AM40" s="615"/>
      <c r="AN40" s="615"/>
      <c r="AO40" s="615"/>
      <c r="AP40" s="615"/>
      <c r="AQ40" s="615"/>
      <c r="AR40" s="615"/>
      <c r="AS40" s="615"/>
      <c r="AT40" s="615"/>
      <c r="AU40" s="615"/>
      <c r="AV40" s="615"/>
      <c r="AW40" s="615"/>
      <c r="AX40" s="615"/>
      <c r="AY40" s="615"/>
      <c r="AZ40" s="615"/>
      <c r="BA40" s="615"/>
      <c r="BB40" s="615"/>
      <c r="BC40" s="615"/>
      <c r="BD40" s="615"/>
      <c r="BE40" s="615"/>
      <c r="BF40" s="615"/>
      <c r="BG40" s="615"/>
      <c r="BH40" s="615"/>
      <c r="BI40" s="615"/>
      <c r="BJ40" s="615"/>
      <c r="BK40" s="615"/>
      <c r="BL40" s="615"/>
      <c r="BM40" s="615"/>
      <c r="BN40" s="615"/>
      <c r="BO40" s="615"/>
      <c r="BP40" s="615"/>
      <c r="BQ40" s="615"/>
      <c r="BR40" s="615"/>
      <c r="BS40" s="615"/>
      <c r="BT40" s="615"/>
      <c r="BU40" s="615"/>
      <c r="BV40" s="615"/>
      <c r="BW40" s="616"/>
      <c r="BX40" s="612" t="s">
        <v>167</v>
      </c>
      <c r="BY40" s="613"/>
      <c r="BZ40" s="613"/>
      <c r="CA40" s="613"/>
      <c r="CB40" s="613"/>
      <c r="CC40" s="613"/>
      <c r="CD40" s="613"/>
      <c r="CE40" s="613"/>
      <c r="CF40" s="613"/>
      <c r="CG40" s="614"/>
      <c r="CH40" s="643">
        <f>SUM(CH41:CX44)</f>
        <v>240.69200000000001</v>
      </c>
      <c r="CI40" s="644"/>
      <c r="CJ40" s="644"/>
      <c r="CK40" s="644"/>
      <c r="CL40" s="644"/>
      <c r="CM40" s="644"/>
      <c r="CN40" s="644"/>
      <c r="CO40" s="644"/>
      <c r="CP40" s="644"/>
      <c r="CQ40" s="644"/>
      <c r="CR40" s="644"/>
      <c r="CS40" s="644"/>
      <c r="CT40" s="644"/>
      <c r="CU40" s="644"/>
      <c r="CV40" s="644"/>
      <c r="CW40" s="644"/>
      <c r="CX40" s="644"/>
    </row>
    <row r="41" spans="1:103" s="20" customFormat="1" ht="11.25" customHeight="1" x14ac:dyDescent="0.2">
      <c r="A41" s="612" t="s">
        <v>224</v>
      </c>
      <c r="B41" s="613"/>
      <c r="C41" s="613"/>
      <c r="D41" s="613"/>
      <c r="E41" s="613"/>
      <c r="F41" s="613"/>
      <c r="G41" s="613"/>
      <c r="H41" s="614"/>
      <c r="I41" s="63"/>
      <c r="J41" s="615" t="s">
        <v>225</v>
      </c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  <c r="AJ41" s="615"/>
      <c r="AK41" s="615"/>
      <c r="AL41" s="615"/>
      <c r="AM41" s="615"/>
      <c r="AN41" s="615"/>
      <c r="AO41" s="615"/>
      <c r="AP41" s="615"/>
      <c r="AQ41" s="615"/>
      <c r="AR41" s="615"/>
      <c r="AS41" s="615"/>
      <c r="AT41" s="615"/>
      <c r="AU41" s="615"/>
      <c r="AV41" s="615"/>
      <c r="AW41" s="615"/>
      <c r="AX41" s="615"/>
      <c r="AY41" s="615"/>
      <c r="AZ41" s="615"/>
      <c r="BA41" s="615"/>
      <c r="BB41" s="615"/>
      <c r="BC41" s="615"/>
      <c r="BD41" s="615"/>
      <c r="BE41" s="615"/>
      <c r="BF41" s="615"/>
      <c r="BG41" s="615"/>
      <c r="BH41" s="615"/>
      <c r="BI41" s="615"/>
      <c r="BJ41" s="615"/>
      <c r="BK41" s="615"/>
      <c r="BL41" s="615"/>
      <c r="BM41" s="615"/>
      <c r="BN41" s="615"/>
      <c r="BO41" s="615"/>
      <c r="BP41" s="615"/>
      <c r="BQ41" s="615"/>
      <c r="BR41" s="615"/>
      <c r="BS41" s="615"/>
      <c r="BT41" s="615"/>
      <c r="BU41" s="615"/>
      <c r="BV41" s="615"/>
      <c r="BW41" s="616"/>
      <c r="BX41" s="612" t="s">
        <v>167</v>
      </c>
      <c r="BY41" s="613"/>
      <c r="BZ41" s="613"/>
      <c r="CA41" s="613"/>
      <c r="CB41" s="613"/>
      <c r="CC41" s="613"/>
      <c r="CD41" s="613"/>
      <c r="CE41" s="613"/>
      <c r="CF41" s="613"/>
      <c r="CG41" s="614"/>
      <c r="CH41" s="623">
        <f>107.611+45.833</f>
        <v>153.44400000000002</v>
      </c>
      <c r="CI41" s="624"/>
      <c r="CJ41" s="624"/>
      <c r="CK41" s="624"/>
      <c r="CL41" s="624"/>
      <c r="CM41" s="624"/>
      <c r="CN41" s="624"/>
      <c r="CO41" s="624"/>
      <c r="CP41" s="624"/>
      <c r="CQ41" s="624"/>
      <c r="CR41" s="624"/>
      <c r="CS41" s="624"/>
      <c r="CT41" s="624"/>
      <c r="CU41" s="624"/>
      <c r="CV41" s="624"/>
      <c r="CW41" s="624"/>
      <c r="CX41" s="624"/>
    </row>
    <row r="42" spans="1:103" s="20" customFormat="1" ht="22.5" customHeight="1" x14ac:dyDescent="0.2">
      <c r="A42" s="612" t="s">
        <v>226</v>
      </c>
      <c r="B42" s="613"/>
      <c r="C42" s="613"/>
      <c r="D42" s="613"/>
      <c r="E42" s="613"/>
      <c r="F42" s="613"/>
      <c r="G42" s="613"/>
      <c r="H42" s="614"/>
      <c r="I42" s="63"/>
      <c r="J42" s="615" t="s">
        <v>227</v>
      </c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615"/>
      <c r="AG42" s="615"/>
      <c r="AH42" s="615"/>
      <c r="AI42" s="615"/>
      <c r="AJ42" s="615"/>
      <c r="AK42" s="615"/>
      <c r="AL42" s="615"/>
      <c r="AM42" s="615"/>
      <c r="AN42" s="615"/>
      <c r="AO42" s="615"/>
      <c r="AP42" s="615"/>
      <c r="AQ42" s="615"/>
      <c r="AR42" s="615"/>
      <c r="AS42" s="615"/>
      <c r="AT42" s="615"/>
      <c r="AU42" s="615"/>
      <c r="AV42" s="615"/>
      <c r="AW42" s="615"/>
      <c r="AX42" s="615"/>
      <c r="AY42" s="615"/>
      <c r="AZ42" s="615"/>
      <c r="BA42" s="615"/>
      <c r="BB42" s="615"/>
      <c r="BC42" s="615"/>
      <c r="BD42" s="615"/>
      <c r="BE42" s="615"/>
      <c r="BF42" s="615"/>
      <c r="BG42" s="615"/>
      <c r="BH42" s="615"/>
      <c r="BI42" s="615"/>
      <c r="BJ42" s="615"/>
      <c r="BK42" s="615"/>
      <c r="BL42" s="615"/>
      <c r="BM42" s="615"/>
      <c r="BN42" s="615"/>
      <c r="BO42" s="615"/>
      <c r="BP42" s="615"/>
      <c r="BQ42" s="615"/>
      <c r="BR42" s="615"/>
      <c r="BS42" s="615"/>
      <c r="BT42" s="615"/>
      <c r="BU42" s="615"/>
      <c r="BV42" s="615"/>
      <c r="BW42" s="616"/>
      <c r="BX42" s="612" t="s">
        <v>167</v>
      </c>
      <c r="BY42" s="613"/>
      <c r="BZ42" s="613"/>
      <c r="CA42" s="613"/>
      <c r="CB42" s="613"/>
      <c r="CC42" s="613"/>
      <c r="CD42" s="613"/>
      <c r="CE42" s="613"/>
      <c r="CF42" s="613"/>
      <c r="CG42" s="614"/>
      <c r="CH42" s="623">
        <v>2.2480000000000002</v>
      </c>
      <c r="CI42" s="624"/>
      <c r="CJ42" s="624"/>
      <c r="CK42" s="624"/>
      <c r="CL42" s="624"/>
      <c r="CM42" s="624"/>
      <c r="CN42" s="624"/>
      <c r="CO42" s="624"/>
      <c r="CP42" s="624"/>
      <c r="CQ42" s="624"/>
      <c r="CR42" s="624"/>
      <c r="CS42" s="624"/>
      <c r="CT42" s="624"/>
      <c r="CU42" s="624"/>
      <c r="CV42" s="624"/>
      <c r="CW42" s="624"/>
      <c r="CX42" s="624"/>
      <c r="CY42" s="20" t="s">
        <v>711</v>
      </c>
    </row>
    <row r="43" spans="1:103" s="20" customFormat="1" ht="11.25" customHeight="1" x14ac:dyDescent="0.2">
      <c r="A43" s="612" t="s">
        <v>228</v>
      </c>
      <c r="B43" s="613"/>
      <c r="C43" s="613"/>
      <c r="D43" s="613"/>
      <c r="E43" s="613"/>
      <c r="F43" s="613"/>
      <c r="G43" s="613"/>
      <c r="H43" s="614"/>
      <c r="I43" s="63"/>
      <c r="J43" s="615" t="s">
        <v>229</v>
      </c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  <c r="AC43" s="615"/>
      <c r="AD43" s="615"/>
      <c r="AE43" s="615"/>
      <c r="AF43" s="615"/>
      <c r="AG43" s="615"/>
      <c r="AH43" s="615"/>
      <c r="AI43" s="615"/>
      <c r="AJ43" s="615"/>
      <c r="AK43" s="615"/>
      <c r="AL43" s="615"/>
      <c r="AM43" s="615"/>
      <c r="AN43" s="615"/>
      <c r="AO43" s="615"/>
      <c r="AP43" s="615"/>
      <c r="AQ43" s="615"/>
      <c r="AR43" s="615"/>
      <c r="AS43" s="615"/>
      <c r="AT43" s="615"/>
      <c r="AU43" s="615"/>
      <c r="AV43" s="615"/>
      <c r="AW43" s="615"/>
      <c r="AX43" s="615"/>
      <c r="AY43" s="615"/>
      <c r="AZ43" s="615"/>
      <c r="BA43" s="615"/>
      <c r="BB43" s="615"/>
      <c r="BC43" s="615"/>
      <c r="BD43" s="615"/>
      <c r="BE43" s="615"/>
      <c r="BF43" s="615"/>
      <c r="BG43" s="615"/>
      <c r="BH43" s="615"/>
      <c r="BI43" s="615"/>
      <c r="BJ43" s="615"/>
      <c r="BK43" s="615"/>
      <c r="BL43" s="615"/>
      <c r="BM43" s="615"/>
      <c r="BN43" s="615"/>
      <c r="BO43" s="615"/>
      <c r="BP43" s="615"/>
      <c r="BQ43" s="615"/>
      <c r="BR43" s="615"/>
      <c r="BS43" s="615"/>
      <c r="BT43" s="615"/>
      <c r="BU43" s="615"/>
      <c r="BV43" s="615"/>
      <c r="BW43" s="616"/>
      <c r="BX43" s="612" t="s">
        <v>167</v>
      </c>
      <c r="BY43" s="613"/>
      <c r="BZ43" s="613"/>
      <c r="CA43" s="613"/>
      <c r="CB43" s="613"/>
      <c r="CC43" s="613"/>
      <c r="CD43" s="613"/>
      <c r="CE43" s="613"/>
      <c r="CF43" s="613"/>
      <c r="CG43" s="614"/>
      <c r="CH43" s="623"/>
      <c r="CI43" s="624"/>
      <c r="CJ43" s="624"/>
      <c r="CK43" s="624"/>
      <c r="CL43" s="624"/>
      <c r="CM43" s="624"/>
      <c r="CN43" s="624"/>
      <c r="CO43" s="624"/>
      <c r="CP43" s="624"/>
      <c r="CQ43" s="624"/>
      <c r="CR43" s="624"/>
      <c r="CS43" s="624"/>
      <c r="CT43" s="624"/>
      <c r="CU43" s="624"/>
      <c r="CV43" s="624"/>
      <c r="CW43" s="624"/>
      <c r="CX43" s="624"/>
    </row>
    <row r="44" spans="1:103" s="20" customFormat="1" ht="11.25" customHeight="1" x14ac:dyDescent="0.2">
      <c r="A44" s="612" t="s">
        <v>230</v>
      </c>
      <c r="B44" s="613"/>
      <c r="C44" s="613"/>
      <c r="D44" s="613"/>
      <c r="E44" s="613"/>
      <c r="F44" s="613"/>
      <c r="G44" s="613"/>
      <c r="H44" s="614"/>
      <c r="I44" s="63"/>
      <c r="J44" s="615" t="s">
        <v>181</v>
      </c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  <c r="AC44" s="615"/>
      <c r="AD44" s="615"/>
      <c r="AE44" s="615"/>
      <c r="AF44" s="615"/>
      <c r="AG44" s="615"/>
      <c r="AH44" s="615"/>
      <c r="AI44" s="615"/>
      <c r="AJ44" s="615"/>
      <c r="AK44" s="615"/>
      <c r="AL44" s="615"/>
      <c r="AM44" s="615"/>
      <c r="AN44" s="615"/>
      <c r="AO44" s="615"/>
      <c r="AP44" s="615"/>
      <c r="AQ44" s="615"/>
      <c r="AR44" s="615"/>
      <c r="AS44" s="615"/>
      <c r="AT44" s="615"/>
      <c r="AU44" s="615"/>
      <c r="AV44" s="615"/>
      <c r="AW44" s="615"/>
      <c r="AX44" s="615"/>
      <c r="AY44" s="615"/>
      <c r="AZ44" s="615"/>
      <c r="BA44" s="615"/>
      <c r="BB44" s="615"/>
      <c r="BC44" s="615"/>
      <c r="BD44" s="615"/>
      <c r="BE44" s="615"/>
      <c r="BF44" s="615"/>
      <c r="BG44" s="615"/>
      <c r="BH44" s="615"/>
      <c r="BI44" s="615"/>
      <c r="BJ44" s="615"/>
      <c r="BK44" s="615"/>
      <c r="BL44" s="615"/>
      <c r="BM44" s="615"/>
      <c r="BN44" s="615"/>
      <c r="BO44" s="615"/>
      <c r="BP44" s="615"/>
      <c r="BQ44" s="615"/>
      <c r="BR44" s="615"/>
      <c r="BS44" s="615"/>
      <c r="BT44" s="615"/>
      <c r="BU44" s="615"/>
      <c r="BV44" s="615"/>
      <c r="BW44" s="616"/>
      <c r="BX44" s="612" t="s">
        <v>167</v>
      </c>
      <c r="BY44" s="613"/>
      <c r="BZ44" s="613"/>
      <c r="CA44" s="613"/>
      <c r="CB44" s="613"/>
      <c r="CC44" s="613"/>
      <c r="CD44" s="613"/>
      <c r="CE44" s="613"/>
      <c r="CF44" s="613"/>
      <c r="CG44" s="614"/>
      <c r="CH44" s="623">
        <v>85</v>
      </c>
      <c r="CI44" s="624"/>
      <c r="CJ44" s="624"/>
      <c r="CK44" s="624"/>
      <c r="CL44" s="624"/>
      <c r="CM44" s="624"/>
      <c r="CN44" s="624"/>
      <c r="CO44" s="624"/>
      <c r="CP44" s="624"/>
      <c r="CQ44" s="624"/>
      <c r="CR44" s="624"/>
      <c r="CS44" s="624"/>
      <c r="CT44" s="624"/>
      <c r="CU44" s="624"/>
      <c r="CV44" s="624"/>
      <c r="CW44" s="624"/>
      <c r="CX44" s="624"/>
      <c r="CY44" s="20" t="s">
        <v>710</v>
      </c>
    </row>
    <row r="45" spans="1:103" s="20" customFormat="1" ht="11.25" customHeight="1" x14ac:dyDescent="0.2">
      <c r="A45" s="625" t="s">
        <v>231</v>
      </c>
      <c r="B45" s="626"/>
      <c r="C45" s="626"/>
      <c r="D45" s="626"/>
      <c r="E45" s="626"/>
      <c r="F45" s="626"/>
      <c r="G45" s="626"/>
      <c r="H45" s="627"/>
      <c r="I45" s="66"/>
      <c r="J45" s="619" t="s">
        <v>232</v>
      </c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  <c r="AC45" s="619"/>
      <c r="AD45" s="619"/>
      <c r="AE45" s="619"/>
      <c r="AF45" s="619"/>
      <c r="AG45" s="619"/>
      <c r="AH45" s="619"/>
      <c r="AI45" s="619"/>
      <c r="AJ45" s="619"/>
      <c r="AK45" s="619"/>
      <c r="AL45" s="619"/>
      <c r="AM45" s="619"/>
      <c r="AN45" s="619"/>
      <c r="AO45" s="619"/>
      <c r="AP45" s="619"/>
      <c r="AQ45" s="619"/>
      <c r="AR45" s="619"/>
      <c r="AS45" s="619"/>
      <c r="AT45" s="619"/>
      <c r="AU45" s="619"/>
      <c r="AV45" s="619"/>
      <c r="AW45" s="619"/>
      <c r="AX45" s="619"/>
      <c r="AY45" s="619"/>
      <c r="AZ45" s="619"/>
      <c r="BA45" s="619"/>
      <c r="BB45" s="619"/>
      <c r="BC45" s="619"/>
      <c r="BD45" s="619"/>
      <c r="BE45" s="619"/>
      <c r="BF45" s="619"/>
      <c r="BG45" s="619"/>
      <c r="BH45" s="619"/>
      <c r="BI45" s="619"/>
      <c r="BJ45" s="619"/>
      <c r="BK45" s="619"/>
      <c r="BL45" s="619"/>
      <c r="BM45" s="619"/>
      <c r="BN45" s="619"/>
      <c r="BO45" s="619"/>
      <c r="BP45" s="619"/>
      <c r="BQ45" s="619"/>
      <c r="BR45" s="619"/>
      <c r="BS45" s="619"/>
      <c r="BT45" s="619"/>
      <c r="BU45" s="619"/>
      <c r="BV45" s="619"/>
      <c r="BW45" s="620"/>
      <c r="BX45" s="612" t="s">
        <v>167</v>
      </c>
      <c r="BY45" s="613"/>
      <c r="BZ45" s="613"/>
      <c r="CA45" s="613"/>
      <c r="CB45" s="613"/>
      <c r="CC45" s="613"/>
      <c r="CD45" s="613"/>
      <c r="CE45" s="613"/>
      <c r="CF45" s="613"/>
      <c r="CG45" s="614"/>
      <c r="CH45" s="621"/>
      <c r="CI45" s="622"/>
      <c r="CJ45" s="622"/>
      <c r="CK45" s="622"/>
      <c r="CL45" s="622"/>
      <c r="CM45" s="622"/>
      <c r="CN45" s="622"/>
      <c r="CO45" s="622"/>
      <c r="CP45" s="622"/>
      <c r="CQ45" s="622"/>
      <c r="CR45" s="622"/>
      <c r="CS45" s="622"/>
      <c r="CT45" s="622"/>
      <c r="CU45" s="622"/>
      <c r="CV45" s="622"/>
      <c r="CW45" s="622"/>
      <c r="CX45" s="622"/>
    </row>
    <row r="46" spans="1:103" s="20" customFormat="1" ht="11.25" customHeight="1" x14ac:dyDescent="0.2">
      <c r="A46" s="625" t="s">
        <v>233</v>
      </c>
      <c r="B46" s="626"/>
      <c r="C46" s="626"/>
      <c r="D46" s="626"/>
      <c r="E46" s="626"/>
      <c r="F46" s="626"/>
      <c r="G46" s="626"/>
      <c r="H46" s="627"/>
      <c r="I46" s="66"/>
      <c r="J46" s="619" t="s">
        <v>234</v>
      </c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  <c r="AC46" s="619"/>
      <c r="AD46" s="619"/>
      <c r="AE46" s="619"/>
      <c r="AF46" s="619"/>
      <c r="AG46" s="619"/>
      <c r="AH46" s="619"/>
      <c r="AI46" s="619"/>
      <c r="AJ46" s="619"/>
      <c r="AK46" s="619"/>
      <c r="AL46" s="619"/>
      <c r="AM46" s="619"/>
      <c r="AN46" s="619"/>
      <c r="AO46" s="619"/>
      <c r="AP46" s="619"/>
      <c r="AQ46" s="619"/>
      <c r="AR46" s="619"/>
      <c r="AS46" s="619"/>
      <c r="AT46" s="619"/>
      <c r="AU46" s="619"/>
      <c r="AV46" s="619"/>
      <c r="AW46" s="619"/>
      <c r="AX46" s="619"/>
      <c r="AY46" s="619"/>
      <c r="AZ46" s="619"/>
      <c r="BA46" s="619"/>
      <c r="BB46" s="619"/>
      <c r="BC46" s="619"/>
      <c r="BD46" s="619"/>
      <c r="BE46" s="619"/>
      <c r="BF46" s="619"/>
      <c r="BG46" s="619"/>
      <c r="BH46" s="619"/>
      <c r="BI46" s="619"/>
      <c r="BJ46" s="619"/>
      <c r="BK46" s="619"/>
      <c r="BL46" s="619"/>
      <c r="BM46" s="619"/>
      <c r="BN46" s="619"/>
      <c r="BO46" s="619"/>
      <c r="BP46" s="619"/>
      <c r="BQ46" s="619"/>
      <c r="BR46" s="619"/>
      <c r="BS46" s="619"/>
      <c r="BT46" s="619"/>
      <c r="BU46" s="619"/>
      <c r="BV46" s="619"/>
      <c r="BW46" s="620"/>
      <c r="BX46" s="612" t="s">
        <v>167</v>
      </c>
      <c r="BY46" s="613"/>
      <c r="BZ46" s="613"/>
      <c r="CA46" s="613"/>
      <c r="CB46" s="613"/>
      <c r="CC46" s="613"/>
      <c r="CD46" s="613"/>
      <c r="CE46" s="613"/>
      <c r="CF46" s="613"/>
      <c r="CG46" s="614"/>
      <c r="CH46" s="621">
        <f>SUM(CH47:CX52)</f>
        <v>193.8</v>
      </c>
      <c r="CI46" s="622"/>
      <c r="CJ46" s="622"/>
      <c r="CK46" s="622"/>
      <c r="CL46" s="622"/>
      <c r="CM46" s="622"/>
      <c r="CN46" s="622"/>
      <c r="CO46" s="622"/>
      <c r="CP46" s="622"/>
      <c r="CQ46" s="622"/>
      <c r="CR46" s="622"/>
      <c r="CS46" s="622"/>
      <c r="CT46" s="622"/>
      <c r="CU46" s="622"/>
      <c r="CV46" s="622"/>
      <c r="CW46" s="622"/>
      <c r="CX46" s="622"/>
    </row>
    <row r="47" spans="1:103" s="20" customFormat="1" ht="11.25" customHeight="1" x14ac:dyDescent="0.2">
      <c r="A47" s="612" t="s">
        <v>235</v>
      </c>
      <c r="B47" s="613"/>
      <c r="C47" s="613"/>
      <c r="D47" s="613"/>
      <c r="E47" s="613"/>
      <c r="F47" s="613"/>
      <c r="G47" s="613"/>
      <c r="H47" s="614"/>
      <c r="I47" s="63"/>
      <c r="J47" s="615" t="s">
        <v>236</v>
      </c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  <c r="AC47" s="615"/>
      <c r="AD47" s="615"/>
      <c r="AE47" s="615"/>
      <c r="AF47" s="615"/>
      <c r="AG47" s="615"/>
      <c r="AH47" s="615"/>
      <c r="AI47" s="615"/>
      <c r="AJ47" s="615"/>
      <c r="AK47" s="615"/>
      <c r="AL47" s="615"/>
      <c r="AM47" s="615"/>
      <c r="AN47" s="615"/>
      <c r="AO47" s="615"/>
      <c r="AP47" s="615"/>
      <c r="AQ47" s="615"/>
      <c r="AR47" s="615"/>
      <c r="AS47" s="615"/>
      <c r="AT47" s="615"/>
      <c r="AU47" s="615"/>
      <c r="AV47" s="615"/>
      <c r="AW47" s="615"/>
      <c r="AX47" s="615"/>
      <c r="AY47" s="615"/>
      <c r="AZ47" s="615"/>
      <c r="BA47" s="615"/>
      <c r="BB47" s="615"/>
      <c r="BC47" s="615"/>
      <c r="BD47" s="615"/>
      <c r="BE47" s="615"/>
      <c r="BF47" s="615"/>
      <c r="BG47" s="615"/>
      <c r="BH47" s="615"/>
      <c r="BI47" s="615"/>
      <c r="BJ47" s="615"/>
      <c r="BK47" s="615"/>
      <c r="BL47" s="615"/>
      <c r="BM47" s="615"/>
      <c r="BN47" s="615"/>
      <c r="BO47" s="615"/>
      <c r="BP47" s="615"/>
      <c r="BQ47" s="615"/>
      <c r="BR47" s="615"/>
      <c r="BS47" s="615"/>
      <c r="BT47" s="615"/>
      <c r="BU47" s="615"/>
      <c r="BV47" s="615"/>
      <c r="BW47" s="616"/>
      <c r="BX47" s="612" t="s">
        <v>167</v>
      </c>
      <c r="BY47" s="613"/>
      <c r="BZ47" s="613"/>
      <c r="CA47" s="613"/>
      <c r="CB47" s="613"/>
      <c r="CC47" s="613"/>
      <c r="CD47" s="613"/>
      <c r="CE47" s="613"/>
      <c r="CF47" s="613"/>
      <c r="CG47" s="614"/>
      <c r="CH47" s="623"/>
      <c r="CI47" s="624"/>
      <c r="CJ47" s="624"/>
      <c r="CK47" s="624"/>
      <c r="CL47" s="624"/>
      <c r="CM47" s="624"/>
      <c r="CN47" s="624"/>
      <c r="CO47" s="624"/>
      <c r="CP47" s="624"/>
      <c r="CQ47" s="624"/>
      <c r="CR47" s="624"/>
      <c r="CS47" s="624"/>
      <c r="CT47" s="624"/>
      <c r="CU47" s="624"/>
      <c r="CV47" s="624"/>
      <c r="CW47" s="624"/>
      <c r="CX47" s="624"/>
    </row>
    <row r="48" spans="1:103" s="20" customFormat="1" ht="11.25" customHeight="1" x14ac:dyDescent="0.2">
      <c r="A48" s="612" t="s">
        <v>237</v>
      </c>
      <c r="B48" s="613"/>
      <c r="C48" s="613"/>
      <c r="D48" s="613"/>
      <c r="E48" s="613"/>
      <c r="F48" s="613"/>
      <c r="G48" s="613"/>
      <c r="H48" s="614"/>
      <c r="I48" s="63"/>
      <c r="J48" s="615" t="s">
        <v>238</v>
      </c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615"/>
      <c r="AI48" s="615"/>
      <c r="AJ48" s="615"/>
      <c r="AK48" s="615"/>
      <c r="AL48" s="615"/>
      <c r="AM48" s="615"/>
      <c r="AN48" s="615"/>
      <c r="AO48" s="615"/>
      <c r="AP48" s="615"/>
      <c r="AQ48" s="615"/>
      <c r="AR48" s="615"/>
      <c r="AS48" s="615"/>
      <c r="AT48" s="615"/>
      <c r="AU48" s="615"/>
      <c r="AV48" s="615"/>
      <c r="AW48" s="615"/>
      <c r="AX48" s="615"/>
      <c r="AY48" s="615"/>
      <c r="AZ48" s="615"/>
      <c r="BA48" s="615"/>
      <c r="BB48" s="615"/>
      <c r="BC48" s="615"/>
      <c r="BD48" s="615"/>
      <c r="BE48" s="615"/>
      <c r="BF48" s="615"/>
      <c r="BG48" s="615"/>
      <c r="BH48" s="615"/>
      <c r="BI48" s="615"/>
      <c r="BJ48" s="615"/>
      <c r="BK48" s="615"/>
      <c r="BL48" s="615"/>
      <c r="BM48" s="615"/>
      <c r="BN48" s="615"/>
      <c r="BO48" s="615"/>
      <c r="BP48" s="615"/>
      <c r="BQ48" s="615"/>
      <c r="BR48" s="615"/>
      <c r="BS48" s="615"/>
      <c r="BT48" s="615"/>
      <c r="BU48" s="615"/>
      <c r="BV48" s="615"/>
      <c r="BW48" s="616"/>
      <c r="BX48" s="612" t="s">
        <v>167</v>
      </c>
      <c r="BY48" s="613"/>
      <c r="BZ48" s="613"/>
      <c r="CA48" s="613"/>
      <c r="CB48" s="613"/>
      <c r="CC48" s="613"/>
      <c r="CD48" s="613"/>
      <c r="CE48" s="613"/>
      <c r="CF48" s="613"/>
      <c r="CG48" s="614"/>
      <c r="CH48" s="623">
        <v>42.7</v>
      </c>
      <c r="CI48" s="624"/>
      <c r="CJ48" s="624"/>
      <c r="CK48" s="624"/>
      <c r="CL48" s="624"/>
      <c r="CM48" s="624"/>
      <c r="CN48" s="624"/>
      <c r="CO48" s="624"/>
      <c r="CP48" s="624"/>
      <c r="CQ48" s="624"/>
      <c r="CR48" s="624"/>
      <c r="CS48" s="624"/>
      <c r="CT48" s="624"/>
      <c r="CU48" s="624"/>
      <c r="CV48" s="624"/>
      <c r="CW48" s="624"/>
      <c r="CX48" s="624"/>
      <c r="CY48" s="20" t="s">
        <v>712</v>
      </c>
    </row>
    <row r="49" spans="1:103" s="20" customFormat="1" ht="11.25" customHeight="1" x14ac:dyDescent="0.2">
      <c r="A49" s="612" t="s">
        <v>239</v>
      </c>
      <c r="B49" s="613"/>
      <c r="C49" s="613"/>
      <c r="D49" s="613"/>
      <c r="E49" s="613"/>
      <c r="F49" s="613"/>
      <c r="G49" s="613"/>
      <c r="H49" s="614"/>
      <c r="I49" s="63"/>
      <c r="J49" s="615" t="s">
        <v>240</v>
      </c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615"/>
      <c r="AI49" s="615"/>
      <c r="AJ49" s="615"/>
      <c r="AK49" s="615"/>
      <c r="AL49" s="615"/>
      <c r="AM49" s="615"/>
      <c r="AN49" s="615"/>
      <c r="AO49" s="615"/>
      <c r="AP49" s="615"/>
      <c r="AQ49" s="615"/>
      <c r="AR49" s="615"/>
      <c r="AS49" s="615"/>
      <c r="AT49" s="615"/>
      <c r="AU49" s="615"/>
      <c r="AV49" s="615"/>
      <c r="AW49" s="615"/>
      <c r="AX49" s="615"/>
      <c r="AY49" s="615"/>
      <c r="AZ49" s="615"/>
      <c r="BA49" s="615"/>
      <c r="BB49" s="615"/>
      <c r="BC49" s="615"/>
      <c r="BD49" s="615"/>
      <c r="BE49" s="615"/>
      <c r="BF49" s="615"/>
      <c r="BG49" s="615"/>
      <c r="BH49" s="615"/>
      <c r="BI49" s="615"/>
      <c r="BJ49" s="615"/>
      <c r="BK49" s="615"/>
      <c r="BL49" s="615"/>
      <c r="BM49" s="615"/>
      <c r="BN49" s="615"/>
      <c r="BO49" s="615"/>
      <c r="BP49" s="615"/>
      <c r="BQ49" s="615"/>
      <c r="BR49" s="615"/>
      <c r="BS49" s="615"/>
      <c r="BT49" s="615"/>
      <c r="BU49" s="615"/>
      <c r="BV49" s="615"/>
      <c r="BW49" s="616"/>
      <c r="BX49" s="612" t="s">
        <v>167</v>
      </c>
      <c r="BY49" s="613"/>
      <c r="BZ49" s="613"/>
      <c r="CA49" s="613"/>
      <c r="CB49" s="613"/>
      <c r="CC49" s="613"/>
      <c r="CD49" s="613"/>
      <c r="CE49" s="613"/>
      <c r="CF49" s="613"/>
      <c r="CG49" s="614"/>
      <c r="CH49" s="623"/>
      <c r="CI49" s="624"/>
      <c r="CJ49" s="624"/>
      <c r="CK49" s="624"/>
      <c r="CL49" s="624"/>
      <c r="CM49" s="624"/>
      <c r="CN49" s="624"/>
      <c r="CO49" s="624"/>
      <c r="CP49" s="624"/>
      <c r="CQ49" s="624"/>
      <c r="CR49" s="624"/>
      <c r="CS49" s="624"/>
      <c r="CT49" s="624"/>
      <c r="CU49" s="624"/>
      <c r="CV49" s="624"/>
      <c r="CW49" s="624"/>
      <c r="CX49" s="624"/>
    </row>
    <row r="50" spans="1:103" s="20" customFormat="1" ht="11.25" customHeight="1" x14ac:dyDescent="0.2">
      <c r="A50" s="612" t="s">
        <v>241</v>
      </c>
      <c r="B50" s="613"/>
      <c r="C50" s="613"/>
      <c r="D50" s="613"/>
      <c r="E50" s="613"/>
      <c r="F50" s="613"/>
      <c r="G50" s="613"/>
      <c r="H50" s="614"/>
      <c r="I50" s="63"/>
      <c r="J50" s="615" t="s">
        <v>242</v>
      </c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  <c r="AC50" s="615"/>
      <c r="AD50" s="615"/>
      <c r="AE50" s="615"/>
      <c r="AF50" s="615"/>
      <c r="AG50" s="615"/>
      <c r="AH50" s="615"/>
      <c r="AI50" s="615"/>
      <c r="AJ50" s="615"/>
      <c r="AK50" s="615"/>
      <c r="AL50" s="615"/>
      <c r="AM50" s="615"/>
      <c r="AN50" s="615"/>
      <c r="AO50" s="615"/>
      <c r="AP50" s="615"/>
      <c r="AQ50" s="615"/>
      <c r="AR50" s="615"/>
      <c r="AS50" s="615"/>
      <c r="AT50" s="615"/>
      <c r="AU50" s="615"/>
      <c r="AV50" s="615"/>
      <c r="AW50" s="615"/>
      <c r="AX50" s="615"/>
      <c r="AY50" s="615"/>
      <c r="AZ50" s="615"/>
      <c r="BA50" s="615"/>
      <c r="BB50" s="615"/>
      <c r="BC50" s="615"/>
      <c r="BD50" s="615"/>
      <c r="BE50" s="615"/>
      <c r="BF50" s="615"/>
      <c r="BG50" s="615"/>
      <c r="BH50" s="615"/>
      <c r="BI50" s="615"/>
      <c r="BJ50" s="615"/>
      <c r="BK50" s="615"/>
      <c r="BL50" s="615"/>
      <c r="BM50" s="615"/>
      <c r="BN50" s="615"/>
      <c r="BO50" s="615"/>
      <c r="BP50" s="615"/>
      <c r="BQ50" s="615"/>
      <c r="BR50" s="615"/>
      <c r="BS50" s="615"/>
      <c r="BT50" s="615"/>
      <c r="BU50" s="615"/>
      <c r="BV50" s="615"/>
      <c r="BW50" s="616"/>
      <c r="BX50" s="612" t="s">
        <v>167</v>
      </c>
      <c r="BY50" s="613"/>
      <c r="BZ50" s="613"/>
      <c r="CA50" s="613"/>
      <c r="CB50" s="613"/>
      <c r="CC50" s="613"/>
      <c r="CD50" s="613"/>
      <c r="CE50" s="613"/>
      <c r="CF50" s="613"/>
      <c r="CG50" s="614"/>
      <c r="CH50" s="623"/>
      <c r="CI50" s="624"/>
      <c r="CJ50" s="624"/>
      <c r="CK50" s="624"/>
      <c r="CL50" s="624"/>
      <c r="CM50" s="624"/>
      <c r="CN50" s="624"/>
      <c r="CO50" s="624"/>
      <c r="CP50" s="624"/>
      <c r="CQ50" s="624"/>
      <c r="CR50" s="624"/>
      <c r="CS50" s="624"/>
      <c r="CT50" s="624"/>
      <c r="CU50" s="624"/>
      <c r="CV50" s="624"/>
      <c r="CW50" s="624"/>
      <c r="CX50" s="624"/>
    </row>
    <row r="51" spans="1:103" s="20" customFormat="1" ht="11.25" customHeight="1" x14ac:dyDescent="0.2">
      <c r="A51" s="612" t="s">
        <v>243</v>
      </c>
      <c r="B51" s="613"/>
      <c r="C51" s="613"/>
      <c r="D51" s="613"/>
      <c r="E51" s="613"/>
      <c r="F51" s="613"/>
      <c r="G51" s="613"/>
      <c r="H51" s="614"/>
      <c r="I51" s="63"/>
      <c r="J51" s="615" t="s">
        <v>244</v>
      </c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  <c r="AC51" s="615"/>
      <c r="AD51" s="615"/>
      <c r="AE51" s="615"/>
      <c r="AF51" s="615"/>
      <c r="AG51" s="615"/>
      <c r="AH51" s="615"/>
      <c r="AI51" s="615"/>
      <c r="AJ51" s="615"/>
      <c r="AK51" s="615"/>
      <c r="AL51" s="615"/>
      <c r="AM51" s="615"/>
      <c r="AN51" s="615"/>
      <c r="AO51" s="615"/>
      <c r="AP51" s="615"/>
      <c r="AQ51" s="615"/>
      <c r="AR51" s="615"/>
      <c r="AS51" s="615"/>
      <c r="AT51" s="615"/>
      <c r="AU51" s="615"/>
      <c r="AV51" s="615"/>
      <c r="AW51" s="615"/>
      <c r="AX51" s="615"/>
      <c r="AY51" s="615"/>
      <c r="AZ51" s="615"/>
      <c r="BA51" s="615"/>
      <c r="BB51" s="615"/>
      <c r="BC51" s="615"/>
      <c r="BD51" s="615"/>
      <c r="BE51" s="615"/>
      <c r="BF51" s="615"/>
      <c r="BG51" s="615"/>
      <c r="BH51" s="615"/>
      <c r="BI51" s="615"/>
      <c r="BJ51" s="615"/>
      <c r="BK51" s="615"/>
      <c r="BL51" s="615"/>
      <c r="BM51" s="615"/>
      <c r="BN51" s="615"/>
      <c r="BO51" s="615"/>
      <c r="BP51" s="615"/>
      <c r="BQ51" s="615"/>
      <c r="BR51" s="615"/>
      <c r="BS51" s="615"/>
      <c r="BT51" s="615"/>
      <c r="BU51" s="615"/>
      <c r="BV51" s="615"/>
      <c r="BW51" s="616"/>
      <c r="BX51" s="612" t="s">
        <v>167</v>
      </c>
      <c r="BY51" s="613"/>
      <c r="BZ51" s="613"/>
      <c r="CA51" s="613"/>
      <c r="CB51" s="613"/>
      <c r="CC51" s="613"/>
      <c r="CD51" s="613"/>
      <c r="CE51" s="613"/>
      <c r="CF51" s="613"/>
      <c r="CG51" s="614"/>
      <c r="CH51" s="623"/>
      <c r="CI51" s="624"/>
      <c r="CJ51" s="624"/>
      <c r="CK51" s="624"/>
      <c r="CL51" s="624"/>
      <c r="CM51" s="624"/>
      <c r="CN51" s="624"/>
      <c r="CO51" s="624"/>
      <c r="CP51" s="624"/>
      <c r="CQ51" s="624"/>
      <c r="CR51" s="624"/>
      <c r="CS51" s="624"/>
      <c r="CT51" s="624"/>
      <c r="CU51" s="624"/>
      <c r="CV51" s="624"/>
      <c r="CW51" s="624"/>
      <c r="CX51" s="624"/>
    </row>
    <row r="52" spans="1:103" s="20" customFormat="1" ht="11.25" customHeight="1" x14ac:dyDescent="0.2">
      <c r="A52" s="612" t="s">
        <v>245</v>
      </c>
      <c r="B52" s="613"/>
      <c r="C52" s="613"/>
      <c r="D52" s="613"/>
      <c r="E52" s="613"/>
      <c r="F52" s="613"/>
      <c r="G52" s="613"/>
      <c r="H52" s="614"/>
      <c r="I52" s="63"/>
      <c r="J52" s="615" t="s">
        <v>181</v>
      </c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  <c r="AC52" s="615"/>
      <c r="AD52" s="615"/>
      <c r="AE52" s="615"/>
      <c r="AF52" s="615"/>
      <c r="AG52" s="615"/>
      <c r="AH52" s="615"/>
      <c r="AI52" s="615"/>
      <c r="AJ52" s="615"/>
      <c r="AK52" s="615"/>
      <c r="AL52" s="615"/>
      <c r="AM52" s="615"/>
      <c r="AN52" s="615"/>
      <c r="AO52" s="615"/>
      <c r="AP52" s="615"/>
      <c r="AQ52" s="615"/>
      <c r="AR52" s="615"/>
      <c r="AS52" s="615"/>
      <c r="AT52" s="615"/>
      <c r="AU52" s="615"/>
      <c r="AV52" s="615"/>
      <c r="AW52" s="615"/>
      <c r="AX52" s="615"/>
      <c r="AY52" s="615"/>
      <c r="AZ52" s="615"/>
      <c r="BA52" s="615"/>
      <c r="BB52" s="615"/>
      <c r="BC52" s="615"/>
      <c r="BD52" s="615"/>
      <c r="BE52" s="615"/>
      <c r="BF52" s="615"/>
      <c r="BG52" s="615"/>
      <c r="BH52" s="615"/>
      <c r="BI52" s="615"/>
      <c r="BJ52" s="615"/>
      <c r="BK52" s="615"/>
      <c r="BL52" s="615"/>
      <c r="BM52" s="615"/>
      <c r="BN52" s="615"/>
      <c r="BO52" s="615"/>
      <c r="BP52" s="615"/>
      <c r="BQ52" s="615"/>
      <c r="BR52" s="615"/>
      <c r="BS52" s="615"/>
      <c r="BT52" s="615"/>
      <c r="BU52" s="615"/>
      <c r="BV52" s="615"/>
      <c r="BW52" s="616"/>
      <c r="BX52" s="612" t="s">
        <v>167</v>
      </c>
      <c r="BY52" s="613"/>
      <c r="BZ52" s="613"/>
      <c r="CA52" s="613"/>
      <c r="CB52" s="613"/>
      <c r="CC52" s="613"/>
      <c r="CD52" s="613"/>
      <c r="CE52" s="613"/>
      <c r="CF52" s="613"/>
      <c r="CG52" s="614"/>
      <c r="CH52" s="623">
        <f>18.76+15.23+117.11</f>
        <v>151.1</v>
      </c>
      <c r="CI52" s="624"/>
      <c r="CJ52" s="624"/>
      <c r="CK52" s="624"/>
      <c r="CL52" s="624"/>
      <c r="CM52" s="624"/>
      <c r="CN52" s="624"/>
      <c r="CO52" s="624"/>
      <c r="CP52" s="624"/>
      <c r="CQ52" s="624"/>
      <c r="CR52" s="624"/>
      <c r="CS52" s="624"/>
      <c r="CT52" s="624"/>
      <c r="CU52" s="624"/>
      <c r="CV52" s="624"/>
      <c r="CW52" s="624"/>
      <c r="CX52" s="624"/>
      <c r="CY52" s="20" t="s">
        <v>716</v>
      </c>
    </row>
    <row r="53" spans="1:103" s="65" customFormat="1" ht="11.25" customHeight="1" x14ac:dyDescent="0.15">
      <c r="A53" s="625">
        <v>2</v>
      </c>
      <c r="B53" s="626"/>
      <c r="C53" s="626"/>
      <c r="D53" s="626"/>
      <c r="E53" s="626"/>
      <c r="F53" s="626"/>
      <c r="G53" s="626"/>
      <c r="H53" s="627"/>
      <c r="I53" s="66"/>
      <c r="J53" s="619" t="s">
        <v>246</v>
      </c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  <c r="AC53" s="619"/>
      <c r="AD53" s="619"/>
      <c r="AE53" s="619"/>
      <c r="AF53" s="619"/>
      <c r="AG53" s="619"/>
      <c r="AH53" s="619"/>
      <c r="AI53" s="619"/>
      <c r="AJ53" s="619"/>
      <c r="AK53" s="619"/>
      <c r="AL53" s="619"/>
      <c r="AM53" s="619"/>
      <c r="AN53" s="619"/>
      <c r="AO53" s="619"/>
      <c r="AP53" s="619"/>
      <c r="AQ53" s="619"/>
      <c r="AR53" s="619"/>
      <c r="AS53" s="619"/>
      <c r="AT53" s="619"/>
      <c r="AU53" s="619"/>
      <c r="AV53" s="619"/>
      <c r="AW53" s="619"/>
      <c r="AX53" s="619"/>
      <c r="AY53" s="619"/>
      <c r="AZ53" s="619"/>
      <c r="BA53" s="619"/>
      <c r="BB53" s="619"/>
      <c r="BC53" s="619"/>
      <c r="BD53" s="619"/>
      <c r="BE53" s="619"/>
      <c r="BF53" s="619"/>
      <c r="BG53" s="619"/>
      <c r="BH53" s="619"/>
      <c r="BI53" s="619"/>
      <c r="BJ53" s="619"/>
      <c r="BK53" s="619"/>
      <c r="BL53" s="619"/>
      <c r="BM53" s="619"/>
      <c r="BN53" s="619"/>
      <c r="BO53" s="619"/>
      <c r="BP53" s="619"/>
      <c r="BQ53" s="619"/>
      <c r="BR53" s="619"/>
      <c r="BS53" s="619"/>
      <c r="BT53" s="619"/>
      <c r="BU53" s="619"/>
      <c r="BV53" s="619"/>
      <c r="BW53" s="620"/>
      <c r="BX53" s="625" t="s">
        <v>167</v>
      </c>
      <c r="BY53" s="626"/>
      <c r="BZ53" s="626"/>
      <c r="CA53" s="626"/>
      <c r="CB53" s="626"/>
      <c r="CC53" s="626"/>
      <c r="CD53" s="626"/>
      <c r="CE53" s="626"/>
      <c r="CF53" s="626"/>
      <c r="CG53" s="627"/>
      <c r="CH53" s="621"/>
      <c r="CI53" s="622"/>
      <c r="CJ53" s="622"/>
      <c r="CK53" s="622"/>
      <c r="CL53" s="622"/>
      <c r="CM53" s="622"/>
      <c r="CN53" s="622"/>
      <c r="CO53" s="622"/>
      <c r="CP53" s="622"/>
      <c r="CQ53" s="622"/>
      <c r="CR53" s="622"/>
      <c r="CS53" s="622"/>
      <c r="CT53" s="622"/>
      <c r="CU53" s="622"/>
      <c r="CV53" s="622"/>
      <c r="CW53" s="622"/>
      <c r="CX53" s="622"/>
    </row>
    <row r="54" spans="1:103" s="65" customFormat="1" ht="11.25" customHeight="1" x14ac:dyDescent="0.15">
      <c r="A54" s="625">
        <v>3</v>
      </c>
      <c r="B54" s="626"/>
      <c r="C54" s="626"/>
      <c r="D54" s="626"/>
      <c r="E54" s="626"/>
      <c r="F54" s="626"/>
      <c r="G54" s="626"/>
      <c r="H54" s="627"/>
      <c r="I54" s="66"/>
      <c r="J54" s="619" t="s">
        <v>247</v>
      </c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  <c r="AC54" s="619"/>
      <c r="AD54" s="619"/>
      <c r="AE54" s="619"/>
      <c r="AF54" s="619"/>
      <c r="AG54" s="619"/>
      <c r="AH54" s="619"/>
      <c r="AI54" s="619"/>
      <c r="AJ54" s="619"/>
      <c r="AK54" s="619"/>
      <c r="AL54" s="619"/>
      <c r="AM54" s="619"/>
      <c r="AN54" s="619"/>
      <c r="AO54" s="619"/>
      <c r="AP54" s="619"/>
      <c r="AQ54" s="619"/>
      <c r="AR54" s="619"/>
      <c r="AS54" s="619"/>
      <c r="AT54" s="619"/>
      <c r="AU54" s="619"/>
      <c r="AV54" s="619"/>
      <c r="AW54" s="619"/>
      <c r="AX54" s="619"/>
      <c r="AY54" s="619"/>
      <c r="AZ54" s="619"/>
      <c r="BA54" s="619"/>
      <c r="BB54" s="619"/>
      <c r="BC54" s="619"/>
      <c r="BD54" s="619"/>
      <c r="BE54" s="619"/>
      <c r="BF54" s="619"/>
      <c r="BG54" s="619"/>
      <c r="BH54" s="619"/>
      <c r="BI54" s="619"/>
      <c r="BJ54" s="619"/>
      <c r="BK54" s="619"/>
      <c r="BL54" s="619"/>
      <c r="BM54" s="619"/>
      <c r="BN54" s="619"/>
      <c r="BO54" s="619"/>
      <c r="BP54" s="619"/>
      <c r="BQ54" s="619"/>
      <c r="BR54" s="619"/>
      <c r="BS54" s="619"/>
      <c r="BT54" s="619"/>
      <c r="BU54" s="619"/>
      <c r="BV54" s="619"/>
      <c r="BW54" s="620"/>
      <c r="BX54" s="625" t="s">
        <v>167</v>
      </c>
      <c r="BY54" s="626"/>
      <c r="BZ54" s="626"/>
      <c r="CA54" s="626"/>
      <c r="CB54" s="626"/>
      <c r="CC54" s="626"/>
      <c r="CD54" s="626"/>
      <c r="CE54" s="626"/>
      <c r="CF54" s="626"/>
      <c r="CG54" s="627"/>
      <c r="CH54" s="621">
        <f>SUM(CH55:CX59)</f>
        <v>0</v>
      </c>
      <c r="CI54" s="622"/>
      <c r="CJ54" s="622"/>
      <c r="CK54" s="622"/>
      <c r="CL54" s="622"/>
      <c r="CM54" s="622"/>
      <c r="CN54" s="622"/>
      <c r="CO54" s="622"/>
      <c r="CP54" s="622"/>
      <c r="CQ54" s="622"/>
      <c r="CR54" s="622"/>
      <c r="CS54" s="622"/>
      <c r="CT54" s="622"/>
      <c r="CU54" s="622"/>
      <c r="CV54" s="622"/>
      <c r="CW54" s="622"/>
      <c r="CX54" s="622"/>
    </row>
    <row r="55" spans="1:103" s="20" customFormat="1" ht="11.25" customHeight="1" x14ac:dyDescent="0.2">
      <c r="A55" s="612" t="s">
        <v>248</v>
      </c>
      <c r="B55" s="613"/>
      <c r="C55" s="613"/>
      <c r="D55" s="613"/>
      <c r="E55" s="613"/>
      <c r="F55" s="613"/>
      <c r="G55" s="613"/>
      <c r="H55" s="614"/>
      <c r="I55" s="63"/>
      <c r="J55" s="615" t="s">
        <v>249</v>
      </c>
      <c r="K55" s="615"/>
      <c r="L55" s="615"/>
      <c r="M55" s="615"/>
      <c r="N55" s="615"/>
      <c r="O55" s="615"/>
      <c r="P55" s="615"/>
      <c r="Q55" s="615"/>
      <c r="R55" s="615"/>
      <c r="S55" s="615"/>
      <c r="T55" s="615"/>
      <c r="U55" s="615"/>
      <c r="V55" s="615"/>
      <c r="W55" s="615"/>
      <c r="X55" s="615"/>
      <c r="Y55" s="615"/>
      <c r="Z55" s="615"/>
      <c r="AA55" s="615"/>
      <c r="AB55" s="615"/>
      <c r="AC55" s="615"/>
      <c r="AD55" s="615"/>
      <c r="AE55" s="615"/>
      <c r="AF55" s="615"/>
      <c r="AG55" s="615"/>
      <c r="AH55" s="615"/>
      <c r="AI55" s="615"/>
      <c r="AJ55" s="615"/>
      <c r="AK55" s="615"/>
      <c r="AL55" s="615"/>
      <c r="AM55" s="615"/>
      <c r="AN55" s="615"/>
      <c r="AO55" s="615"/>
      <c r="AP55" s="615"/>
      <c r="AQ55" s="615"/>
      <c r="AR55" s="615"/>
      <c r="AS55" s="615"/>
      <c r="AT55" s="615"/>
      <c r="AU55" s="615"/>
      <c r="AV55" s="615"/>
      <c r="AW55" s="615"/>
      <c r="AX55" s="615"/>
      <c r="AY55" s="615"/>
      <c r="AZ55" s="615"/>
      <c r="BA55" s="615"/>
      <c r="BB55" s="615"/>
      <c r="BC55" s="615"/>
      <c r="BD55" s="615"/>
      <c r="BE55" s="615"/>
      <c r="BF55" s="615"/>
      <c r="BG55" s="615"/>
      <c r="BH55" s="615"/>
      <c r="BI55" s="615"/>
      <c r="BJ55" s="615"/>
      <c r="BK55" s="615"/>
      <c r="BL55" s="615"/>
      <c r="BM55" s="615"/>
      <c r="BN55" s="615"/>
      <c r="BO55" s="615"/>
      <c r="BP55" s="615"/>
      <c r="BQ55" s="615"/>
      <c r="BR55" s="615"/>
      <c r="BS55" s="615"/>
      <c r="BT55" s="615"/>
      <c r="BU55" s="615"/>
      <c r="BV55" s="615"/>
      <c r="BW55" s="616"/>
      <c r="BX55" s="612" t="s">
        <v>167</v>
      </c>
      <c r="BY55" s="613"/>
      <c r="BZ55" s="613"/>
      <c r="CA55" s="613"/>
      <c r="CB55" s="613"/>
      <c r="CC55" s="613"/>
      <c r="CD55" s="613"/>
      <c r="CE55" s="613"/>
      <c r="CF55" s="613"/>
      <c r="CG55" s="614"/>
      <c r="CH55" s="623"/>
      <c r="CI55" s="624"/>
      <c r="CJ55" s="624"/>
      <c r="CK55" s="624"/>
      <c r="CL55" s="624"/>
      <c r="CM55" s="624"/>
      <c r="CN55" s="624"/>
      <c r="CO55" s="624"/>
      <c r="CP55" s="624"/>
      <c r="CQ55" s="624"/>
      <c r="CR55" s="624"/>
      <c r="CS55" s="624"/>
      <c r="CT55" s="624"/>
      <c r="CU55" s="624"/>
      <c r="CV55" s="624"/>
      <c r="CW55" s="624"/>
      <c r="CX55" s="624"/>
    </row>
    <row r="56" spans="1:103" s="20" customFormat="1" ht="11.25" customHeight="1" x14ac:dyDescent="0.2">
      <c r="A56" s="612" t="s">
        <v>250</v>
      </c>
      <c r="B56" s="613"/>
      <c r="C56" s="613"/>
      <c r="D56" s="613"/>
      <c r="E56" s="613"/>
      <c r="F56" s="613"/>
      <c r="G56" s="613"/>
      <c r="H56" s="614"/>
      <c r="I56" s="63"/>
      <c r="J56" s="615" t="s">
        <v>251</v>
      </c>
      <c r="K56" s="615"/>
      <c r="L56" s="615"/>
      <c r="M56" s="615"/>
      <c r="N56" s="615"/>
      <c r="O56" s="615"/>
      <c r="P56" s="615"/>
      <c r="Q56" s="615"/>
      <c r="R56" s="615"/>
      <c r="S56" s="615"/>
      <c r="T56" s="615"/>
      <c r="U56" s="615"/>
      <c r="V56" s="615"/>
      <c r="W56" s="615"/>
      <c r="X56" s="615"/>
      <c r="Y56" s="615"/>
      <c r="Z56" s="615"/>
      <c r="AA56" s="615"/>
      <c r="AB56" s="615"/>
      <c r="AC56" s="615"/>
      <c r="AD56" s="615"/>
      <c r="AE56" s="615"/>
      <c r="AF56" s="615"/>
      <c r="AG56" s="615"/>
      <c r="AH56" s="615"/>
      <c r="AI56" s="615"/>
      <c r="AJ56" s="615"/>
      <c r="AK56" s="615"/>
      <c r="AL56" s="615"/>
      <c r="AM56" s="615"/>
      <c r="AN56" s="615"/>
      <c r="AO56" s="615"/>
      <c r="AP56" s="615"/>
      <c r="AQ56" s="615"/>
      <c r="AR56" s="615"/>
      <c r="AS56" s="615"/>
      <c r="AT56" s="615"/>
      <c r="AU56" s="615"/>
      <c r="AV56" s="615"/>
      <c r="AW56" s="615"/>
      <c r="AX56" s="615"/>
      <c r="AY56" s="615"/>
      <c r="AZ56" s="615"/>
      <c r="BA56" s="615"/>
      <c r="BB56" s="615"/>
      <c r="BC56" s="615"/>
      <c r="BD56" s="615"/>
      <c r="BE56" s="615"/>
      <c r="BF56" s="615"/>
      <c r="BG56" s="615"/>
      <c r="BH56" s="615"/>
      <c r="BI56" s="615"/>
      <c r="BJ56" s="615"/>
      <c r="BK56" s="615"/>
      <c r="BL56" s="615"/>
      <c r="BM56" s="615"/>
      <c r="BN56" s="615"/>
      <c r="BO56" s="615"/>
      <c r="BP56" s="615"/>
      <c r="BQ56" s="615"/>
      <c r="BR56" s="615"/>
      <c r="BS56" s="615"/>
      <c r="BT56" s="615"/>
      <c r="BU56" s="615"/>
      <c r="BV56" s="615"/>
      <c r="BW56" s="616"/>
      <c r="BX56" s="612" t="s">
        <v>167</v>
      </c>
      <c r="BY56" s="613"/>
      <c r="BZ56" s="613"/>
      <c r="CA56" s="613"/>
      <c r="CB56" s="613"/>
      <c r="CC56" s="613"/>
      <c r="CD56" s="613"/>
      <c r="CE56" s="613"/>
      <c r="CF56" s="613"/>
      <c r="CG56" s="614"/>
      <c r="CH56" s="623"/>
      <c r="CI56" s="624"/>
      <c r="CJ56" s="624"/>
      <c r="CK56" s="624"/>
      <c r="CL56" s="624"/>
      <c r="CM56" s="624"/>
      <c r="CN56" s="624"/>
      <c r="CO56" s="624"/>
      <c r="CP56" s="624"/>
      <c r="CQ56" s="624"/>
      <c r="CR56" s="624"/>
      <c r="CS56" s="624"/>
      <c r="CT56" s="624"/>
      <c r="CU56" s="624"/>
      <c r="CV56" s="624"/>
      <c r="CW56" s="624"/>
      <c r="CX56" s="624"/>
    </row>
    <row r="57" spans="1:103" s="20" customFormat="1" ht="11.25" x14ac:dyDescent="0.2">
      <c r="A57" s="612" t="s">
        <v>252</v>
      </c>
      <c r="B57" s="613"/>
      <c r="C57" s="613"/>
      <c r="D57" s="613"/>
      <c r="E57" s="613"/>
      <c r="F57" s="613"/>
      <c r="G57" s="613"/>
      <c r="H57" s="614"/>
      <c r="I57" s="63"/>
      <c r="J57" s="615" t="s">
        <v>253</v>
      </c>
      <c r="K57" s="615"/>
      <c r="L57" s="615"/>
      <c r="M57" s="615"/>
      <c r="N57" s="615"/>
      <c r="O57" s="615"/>
      <c r="P57" s="615"/>
      <c r="Q57" s="615"/>
      <c r="R57" s="615"/>
      <c r="S57" s="615"/>
      <c r="T57" s="615"/>
      <c r="U57" s="615"/>
      <c r="V57" s="615"/>
      <c r="W57" s="615"/>
      <c r="X57" s="615"/>
      <c r="Y57" s="615"/>
      <c r="Z57" s="615"/>
      <c r="AA57" s="615"/>
      <c r="AB57" s="615"/>
      <c r="AC57" s="615"/>
      <c r="AD57" s="615"/>
      <c r="AE57" s="615"/>
      <c r="AF57" s="615"/>
      <c r="AG57" s="615"/>
      <c r="AH57" s="615"/>
      <c r="AI57" s="615"/>
      <c r="AJ57" s="615"/>
      <c r="AK57" s="615"/>
      <c r="AL57" s="615"/>
      <c r="AM57" s="615"/>
      <c r="AN57" s="615"/>
      <c r="AO57" s="615"/>
      <c r="AP57" s="615"/>
      <c r="AQ57" s="615"/>
      <c r="AR57" s="615"/>
      <c r="AS57" s="615"/>
      <c r="AT57" s="615"/>
      <c r="AU57" s="615"/>
      <c r="AV57" s="615"/>
      <c r="AW57" s="615"/>
      <c r="AX57" s="615"/>
      <c r="AY57" s="615"/>
      <c r="AZ57" s="615"/>
      <c r="BA57" s="615"/>
      <c r="BB57" s="615"/>
      <c r="BC57" s="615"/>
      <c r="BD57" s="615"/>
      <c r="BE57" s="615"/>
      <c r="BF57" s="615"/>
      <c r="BG57" s="615"/>
      <c r="BH57" s="615"/>
      <c r="BI57" s="615"/>
      <c r="BJ57" s="615"/>
      <c r="BK57" s="615"/>
      <c r="BL57" s="615"/>
      <c r="BM57" s="615"/>
      <c r="BN57" s="615"/>
      <c r="BO57" s="615"/>
      <c r="BP57" s="615"/>
      <c r="BQ57" s="615"/>
      <c r="BR57" s="615"/>
      <c r="BS57" s="615"/>
      <c r="BT57" s="615"/>
      <c r="BU57" s="615"/>
      <c r="BV57" s="615"/>
      <c r="BW57" s="616"/>
      <c r="BX57" s="612" t="s">
        <v>167</v>
      </c>
      <c r="BY57" s="613"/>
      <c r="BZ57" s="613"/>
      <c r="CA57" s="613"/>
      <c r="CB57" s="613"/>
      <c r="CC57" s="613"/>
      <c r="CD57" s="613"/>
      <c r="CE57" s="613"/>
      <c r="CF57" s="613"/>
      <c r="CG57" s="614"/>
      <c r="CH57" s="623"/>
      <c r="CI57" s="624"/>
      <c r="CJ57" s="624"/>
      <c r="CK57" s="624"/>
      <c r="CL57" s="624"/>
      <c r="CM57" s="624"/>
      <c r="CN57" s="624"/>
      <c r="CO57" s="624"/>
      <c r="CP57" s="624"/>
      <c r="CQ57" s="624"/>
      <c r="CR57" s="624"/>
      <c r="CS57" s="624"/>
      <c r="CT57" s="624"/>
      <c r="CU57" s="624"/>
      <c r="CV57" s="624"/>
      <c r="CW57" s="624"/>
      <c r="CX57" s="624"/>
    </row>
    <row r="58" spans="1:103" s="20" customFormat="1" ht="11.25" x14ac:dyDescent="0.2">
      <c r="A58" s="612" t="s">
        <v>254</v>
      </c>
      <c r="B58" s="613"/>
      <c r="C58" s="613"/>
      <c r="D58" s="613"/>
      <c r="E58" s="613"/>
      <c r="F58" s="613"/>
      <c r="G58" s="613"/>
      <c r="H58" s="614"/>
      <c r="I58" s="63"/>
      <c r="J58" s="615" t="s">
        <v>255</v>
      </c>
      <c r="K58" s="615"/>
      <c r="L58" s="615"/>
      <c r="M58" s="615"/>
      <c r="N58" s="615"/>
      <c r="O58" s="615"/>
      <c r="P58" s="615"/>
      <c r="Q58" s="615"/>
      <c r="R58" s="615"/>
      <c r="S58" s="615"/>
      <c r="T58" s="615"/>
      <c r="U58" s="615"/>
      <c r="V58" s="615"/>
      <c r="W58" s="615"/>
      <c r="X58" s="615"/>
      <c r="Y58" s="615"/>
      <c r="Z58" s="615"/>
      <c r="AA58" s="615"/>
      <c r="AB58" s="615"/>
      <c r="AC58" s="615"/>
      <c r="AD58" s="615"/>
      <c r="AE58" s="615"/>
      <c r="AF58" s="615"/>
      <c r="AG58" s="615"/>
      <c r="AH58" s="615"/>
      <c r="AI58" s="615"/>
      <c r="AJ58" s="615"/>
      <c r="AK58" s="615"/>
      <c r="AL58" s="615"/>
      <c r="AM58" s="615"/>
      <c r="AN58" s="615"/>
      <c r="AO58" s="615"/>
      <c r="AP58" s="615"/>
      <c r="AQ58" s="615"/>
      <c r="AR58" s="615"/>
      <c r="AS58" s="615"/>
      <c r="AT58" s="615"/>
      <c r="AU58" s="615"/>
      <c r="AV58" s="615"/>
      <c r="AW58" s="615"/>
      <c r="AX58" s="615"/>
      <c r="AY58" s="615"/>
      <c r="AZ58" s="615"/>
      <c r="BA58" s="615"/>
      <c r="BB58" s="615"/>
      <c r="BC58" s="615"/>
      <c r="BD58" s="615"/>
      <c r="BE58" s="615"/>
      <c r="BF58" s="615"/>
      <c r="BG58" s="615"/>
      <c r="BH58" s="615"/>
      <c r="BI58" s="615"/>
      <c r="BJ58" s="615"/>
      <c r="BK58" s="615"/>
      <c r="BL58" s="615"/>
      <c r="BM58" s="615"/>
      <c r="BN58" s="615"/>
      <c r="BO58" s="615"/>
      <c r="BP58" s="615"/>
      <c r="BQ58" s="615"/>
      <c r="BR58" s="615"/>
      <c r="BS58" s="615"/>
      <c r="BT58" s="615"/>
      <c r="BU58" s="615"/>
      <c r="BV58" s="615"/>
      <c r="BW58" s="616"/>
      <c r="BX58" s="612" t="s">
        <v>167</v>
      </c>
      <c r="BY58" s="613"/>
      <c r="BZ58" s="613"/>
      <c r="CA58" s="613"/>
      <c r="CB58" s="613"/>
      <c r="CC58" s="613"/>
      <c r="CD58" s="613"/>
      <c r="CE58" s="613"/>
      <c r="CF58" s="613"/>
      <c r="CG58" s="614"/>
      <c r="CH58" s="623"/>
      <c r="CI58" s="624"/>
      <c r="CJ58" s="624"/>
      <c r="CK58" s="624"/>
      <c r="CL58" s="624"/>
      <c r="CM58" s="624"/>
      <c r="CN58" s="624"/>
      <c r="CO58" s="624"/>
      <c r="CP58" s="624"/>
      <c r="CQ58" s="624"/>
      <c r="CR58" s="624"/>
      <c r="CS58" s="624"/>
      <c r="CT58" s="624"/>
      <c r="CU58" s="624"/>
      <c r="CV58" s="624"/>
      <c r="CW58" s="624"/>
      <c r="CX58" s="624"/>
    </row>
    <row r="59" spans="1:103" s="20" customFormat="1" ht="11.25" x14ac:dyDescent="0.2">
      <c r="A59" s="612" t="s">
        <v>256</v>
      </c>
      <c r="B59" s="613"/>
      <c r="C59" s="613"/>
      <c r="D59" s="613"/>
      <c r="E59" s="613"/>
      <c r="F59" s="613"/>
      <c r="G59" s="613"/>
      <c r="H59" s="614"/>
      <c r="I59" s="63"/>
      <c r="J59" s="615" t="s">
        <v>257</v>
      </c>
      <c r="K59" s="615"/>
      <c r="L59" s="615"/>
      <c r="M59" s="615"/>
      <c r="N59" s="615"/>
      <c r="O59" s="615"/>
      <c r="P59" s="615"/>
      <c r="Q59" s="615"/>
      <c r="R59" s="615"/>
      <c r="S59" s="615"/>
      <c r="T59" s="615"/>
      <c r="U59" s="615"/>
      <c r="V59" s="615"/>
      <c r="W59" s="615"/>
      <c r="X59" s="615"/>
      <c r="Y59" s="615"/>
      <c r="Z59" s="615"/>
      <c r="AA59" s="615"/>
      <c r="AB59" s="615"/>
      <c r="AC59" s="615"/>
      <c r="AD59" s="615"/>
      <c r="AE59" s="615"/>
      <c r="AF59" s="615"/>
      <c r="AG59" s="615"/>
      <c r="AH59" s="615"/>
      <c r="AI59" s="615"/>
      <c r="AJ59" s="615"/>
      <c r="AK59" s="615"/>
      <c r="AL59" s="615"/>
      <c r="AM59" s="615"/>
      <c r="AN59" s="615"/>
      <c r="AO59" s="615"/>
      <c r="AP59" s="615"/>
      <c r="AQ59" s="615"/>
      <c r="AR59" s="615"/>
      <c r="AS59" s="615"/>
      <c r="AT59" s="615"/>
      <c r="AU59" s="615"/>
      <c r="AV59" s="615"/>
      <c r="AW59" s="615"/>
      <c r="AX59" s="615"/>
      <c r="AY59" s="615"/>
      <c r="AZ59" s="615"/>
      <c r="BA59" s="615"/>
      <c r="BB59" s="615"/>
      <c r="BC59" s="615"/>
      <c r="BD59" s="615"/>
      <c r="BE59" s="615"/>
      <c r="BF59" s="615"/>
      <c r="BG59" s="615"/>
      <c r="BH59" s="615"/>
      <c r="BI59" s="615"/>
      <c r="BJ59" s="615"/>
      <c r="BK59" s="615"/>
      <c r="BL59" s="615"/>
      <c r="BM59" s="615"/>
      <c r="BN59" s="615"/>
      <c r="BO59" s="615"/>
      <c r="BP59" s="615"/>
      <c r="BQ59" s="615"/>
      <c r="BR59" s="615"/>
      <c r="BS59" s="615"/>
      <c r="BT59" s="615"/>
      <c r="BU59" s="615"/>
      <c r="BV59" s="615"/>
      <c r="BW59" s="616"/>
      <c r="BX59" s="612" t="s">
        <v>167</v>
      </c>
      <c r="BY59" s="613"/>
      <c r="BZ59" s="613"/>
      <c r="CA59" s="613"/>
      <c r="CB59" s="613"/>
      <c r="CC59" s="613"/>
      <c r="CD59" s="613"/>
      <c r="CE59" s="613"/>
      <c r="CF59" s="613"/>
      <c r="CG59" s="614"/>
      <c r="CH59" s="623"/>
      <c r="CI59" s="624"/>
      <c r="CJ59" s="624"/>
      <c r="CK59" s="624"/>
      <c r="CL59" s="624"/>
      <c r="CM59" s="624"/>
      <c r="CN59" s="624"/>
      <c r="CO59" s="624"/>
      <c r="CP59" s="624"/>
      <c r="CQ59" s="624"/>
      <c r="CR59" s="624"/>
      <c r="CS59" s="624"/>
      <c r="CT59" s="624"/>
      <c r="CU59" s="624"/>
      <c r="CV59" s="624"/>
      <c r="CW59" s="624"/>
      <c r="CX59" s="624"/>
    </row>
    <row r="60" spans="1:103" s="20" customFormat="1" ht="11.25" x14ac:dyDescent="0.2">
      <c r="A60" s="625">
        <v>4</v>
      </c>
      <c r="B60" s="626"/>
      <c r="C60" s="626"/>
      <c r="D60" s="626"/>
      <c r="E60" s="626"/>
      <c r="F60" s="626"/>
      <c r="G60" s="626"/>
      <c r="H60" s="627"/>
      <c r="I60" s="66"/>
      <c r="J60" s="619" t="s">
        <v>258</v>
      </c>
      <c r="K60" s="619"/>
      <c r="L60" s="619"/>
      <c r="M60" s="619"/>
      <c r="N60" s="619"/>
      <c r="O60" s="619"/>
      <c r="P60" s="619"/>
      <c r="Q60" s="619"/>
      <c r="R60" s="619"/>
      <c r="S60" s="619"/>
      <c r="T60" s="619"/>
      <c r="U60" s="619"/>
      <c r="V60" s="619"/>
      <c r="W60" s="619"/>
      <c r="X60" s="619"/>
      <c r="Y60" s="619"/>
      <c r="Z60" s="619"/>
      <c r="AA60" s="619"/>
      <c r="AB60" s="619"/>
      <c r="AC60" s="619"/>
      <c r="AD60" s="619"/>
      <c r="AE60" s="619"/>
      <c r="AF60" s="619"/>
      <c r="AG60" s="619"/>
      <c r="AH60" s="619"/>
      <c r="AI60" s="619"/>
      <c r="AJ60" s="619"/>
      <c r="AK60" s="619"/>
      <c r="AL60" s="619"/>
      <c r="AM60" s="619"/>
      <c r="AN60" s="619"/>
      <c r="AO60" s="619"/>
      <c r="AP60" s="619"/>
      <c r="AQ60" s="619"/>
      <c r="AR60" s="619"/>
      <c r="AS60" s="619"/>
      <c r="AT60" s="619"/>
      <c r="AU60" s="619"/>
      <c r="AV60" s="619"/>
      <c r="AW60" s="619"/>
      <c r="AX60" s="619"/>
      <c r="AY60" s="619"/>
      <c r="AZ60" s="619"/>
      <c r="BA60" s="619"/>
      <c r="BB60" s="619"/>
      <c r="BC60" s="619"/>
      <c r="BD60" s="619"/>
      <c r="BE60" s="619"/>
      <c r="BF60" s="619"/>
      <c r="BG60" s="619"/>
      <c r="BH60" s="619"/>
      <c r="BI60" s="619"/>
      <c r="BJ60" s="619"/>
      <c r="BK60" s="619"/>
      <c r="BL60" s="619"/>
      <c r="BM60" s="619"/>
      <c r="BN60" s="619"/>
      <c r="BO60" s="619"/>
      <c r="BP60" s="619"/>
      <c r="BQ60" s="619"/>
      <c r="BR60" s="619"/>
      <c r="BS60" s="619"/>
      <c r="BT60" s="619"/>
      <c r="BU60" s="619"/>
      <c r="BV60" s="619"/>
      <c r="BW60" s="620"/>
      <c r="BX60" s="612" t="s">
        <v>167</v>
      </c>
      <c r="BY60" s="613"/>
      <c r="BZ60" s="613"/>
      <c r="CA60" s="613"/>
      <c r="CB60" s="613"/>
      <c r="CC60" s="613"/>
      <c r="CD60" s="613"/>
      <c r="CE60" s="613"/>
      <c r="CF60" s="613"/>
      <c r="CG60" s="614"/>
      <c r="CH60" s="621">
        <f>CH61+CH66</f>
        <v>0</v>
      </c>
      <c r="CI60" s="622"/>
      <c r="CJ60" s="622"/>
      <c r="CK60" s="622"/>
      <c r="CL60" s="622"/>
      <c r="CM60" s="622"/>
      <c r="CN60" s="622"/>
      <c r="CO60" s="622"/>
      <c r="CP60" s="622"/>
      <c r="CQ60" s="622"/>
      <c r="CR60" s="622"/>
      <c r="CS60" s="622"/>
      <c r="CT60" s="622"/>
      <c r="CU60" s="622"/>
      <c r="CV60" s="622"/>
      <c r="CW60" s="622"/>
      <c r="CX60" s="622"/>
    </row>
    <row r="61" spans="1:103" s="20" customFormat="1" ht="11.25" x14ac:dyDescent="0.2">
      <c r="A61" s="625" t="s">
        <v>259</v>
      </c>
      <c r="B61" s="626"/>
      <c r="C61" s="626"/>
      <c r="D61" s="626"/>
      <c r="E61" s="626"/>
      <c r="F61" s="626"/>
      <c r="G61" s="626"/>
      <c r="H61" s="627"/>
      <c r="I61" s="66"/>
      <c r="J61" s="619" t="s">
        <v>260</v>
      </c>
      <c r="K61" s="619"/>
      <c r="L61" s="619"/>
      <c r="M61" s="619"/>
      <c r="N61" s="619"/>
      <c r="O61" s="619"/>
      <c r="P61" s="619"/>
      <c r="Q61" s="619"/>
      <c r="R61" s="619"/>
      <c r="S61" s="619"/>
      <c r="T61" s="619"/>
      <c r="U61" s="619"/>
      <c r="V61" s="619"/>
      <c r="W61" s="619"/>
      <c r="X61" s="619"/>
      <c r="Y61" s="619"/>
      <c r="Z61" s="619"/>
      <c r="AA61" s="619"/>
      <c r="AB61" s="619"/>
      <c r="AC61" s="619"/>
      <c r="AD61" s="619"/>
      <c r="AE61" s="619"/>
      <c r="AF61" s="619"/>
      <c r="AG61" s="619"/>
      <c r="AH61" s="619"/>
      <c r="AI61" s="619"/>
      <c r="AJ61" s="619"/>
      <c r="AK61" s="619"/>
      <c r="AL61" s="619"/>
      <c r="AM61" s="619"/>
      <c r="AN61" s="619"/>
      <c r="AO61" s="619"/>
      <c r="AP61" s="619"/>
      <c r="AQ61" s="619"/>
      <c r="AR61" s="619"/>
      <c r="AS61" s="619"/>
      <c r="AT61" s="619"/>
      <c r="AU61" s="619"/>
      <c r="AV61" s="619"/>
      <c r="AW61" s="619"/>
      <c r="AX61" s="619"/>
      <c r="AY61" s="619"/>
      <c r="AZ61" s="619"/>
      <c r="BA61" s="619"/>
      <c r="BB61" s="619"/>
      <c r="BC61" s="619"/>
      <c r="BD61" s="619"/>
      <c r="BE61" s="619"/>
      <c r="BF61" s="619"/>
      <c r="BG61" s="619"/>
      <c r="BH61" s="619"/>
      <c r="BI61" s="619"/>
      <c r="BJ61" s="619"/>
      <c r="BK61" s="619"/>
      <c r="BL61" s="619"/>
      <c r="BM61" s="619"/>
      <c r="BN61" s="619"/>
      <c r="BO61" s="619"/>
      <c r="BP61" s="619"/>
      <c r="BQ61" s="619"/>
      <c r="BR61" s="619"/>
      <c r="BS61" s="619"/>
      <c r="BT61" s="619"/>
      <c r="BU61" s="619"/>
      <c r="BV61" s="619"/>
      <c r="BW61" s="620"/>
      <c r="BX61" s="612" t="s">
        <v>167</v>
      </c>
      <c r="BY61" s="613"/>
      <c r="BZ61" s="613"/>
      <c r="CA61" s="613"/>
      <c r="CB61" s="613"/>
      <c r="CC61" s="613"/>
      <c r="CD61" s="613"/>
      <c r="CE61" s="613"/>
      <c r="CF61" s="613"/>
      <c r="CG61" s="614"/>
      <c r="CH61" s="621">
        <f>SUM(CH62:CX65)</f>
        <v>0</v>
      </c>
      <c r="CI61" s="622"/>
      <c r="CJ61" s="622"/>
      <c r="CK61" s="622"/>
      <c r="CL61" s="622"/>
      <c r="CM61" s="622"/>
      <c r="CN61" s="622"/>
      <c r="CO61" s="622"/>
      <c r="CP61" s="622"/>
      <c r="CQ61" s="622"/>
      <c r="CR61" s="622"/>
      <c r="CS61" s="622"/>
      <c r="CT61" s="622"/>
      <c r="CU61" s="622"/>
      <c r="CV61" s="622"/>
      <c r="CW61" s="622"/>
      <c r="CX61" s="622"/>
    </row>
    <row r="62" spans="1:103" s="20" customFormat="1" ht="11.25" x14ac:dyDescent="0.2">
      <c r="A62" s="612" t="s">
        <v>261</v>
      </c>
      <c r="B62" s="613"/>
      <c r="C62" s="613"/>
      <c r="D62" s="613"/>
      <c r="E62" s="613"/>
      <c r="F62" s="613"/>
      <c r="G62" s="613"/>
      <c r="H62" s="614"/>
      <c r="I62" s="63"/>
      <c r="J62" s="615" t="s">
        <v>262</v>
      </c>
      <c r="K62" s="615"/>
      <c r="L62" s="615"/>
      <c r="M62" s="615"/>
      <c r="N62" s="615"/>
      <c r="O62" s="615"/>
      <c r="P62" s="615"/>
      <c r="Q62" s="615"/>
      <c r="R62" s="615"/>
      <c r="S62" s="615"/>
      <c r="T62" s="615"/>
      <c r="U62" s="615"/>
      <c r="V62" s="615"/>
      <c r="W62" s="615"/>
      <c r="X62" s="615"/>
      <c r="Y62" s="615"/>
      <c r="Z62" s="615"/>
      <c r="AA62" s="615"/>
      <c r="AB62" s="615"/>
      <c r="AC62" s="615"/>
      <c r="AD62" s="615"/>
      <c r="AE62" s="615"/>
      <c r="AF62" s="615"/>
      <c r="AG62" s="615"/>
      <c r="AH62" s="615"/>
      <c r="AI62" s="615"/>
      <c r="AJ62" s="615"/>
      <c r="AK62" s="615"/>
      <c r="AL62" s="615"/>
      <c r="AM62" s="615"/>
      <c r="AN62" s="615"/>
      <c r="AO62" s="615"/>
      <c r="AP62" s="615"/>
      <c r="AQ62" s="615"/>
      <c r="AR62" s="615"/>
      <c r="AS62" s="615"/>
      <c r="AT62" s="615"/>
      <c r="AU62" s="615"/>
      <c r="AV62" s="615"/>
      <c r="AW62" s="615"/>
      <c r="AX62" s="615"/>
      <c r="AY62" s="615"/>
      <c r="AZ62" s="615"/>
      <c r="BA62" s="615"/>
      <c r="BB62" s="615"/>
      <c r="BC62" s="615"/>
      <c r="BD62" s="615"/>
      <c r="BE62" s="615"/>
      <c r="BF62" s="615"/>
      <c r="BG62" s="615"/>
      <c r="BH62" s="615"/>
      <c r="BI62" s="615"/>
      <c r="BJ62" s="615"/>
      <c r="BK62" s="615"/>
      <c r="BL62" s="615"/>
      <c r="BM62" s="615"/>
      <c r="BN62" s="615"/>
      <c r="BO62" s="615"/>
      <c r="BP62" s="615"/>
      <c r="BQ62" s="615"/>
      <c r="BR62" s="615"/>
      <c r="BS62" s="615"/>
      <c r="BT62" s="615"/>
      <c r="BU62" s="615"/>
      <c r="BV62" s="615"/>
      <c r="BW62" s="616"/>
      <c r="BX62" s="612" t="s">
        <v>167</v>
      </c>
      <c r="BY62" s="613"/>
      <c r="BZ62" s="613"/>
      <c r="CA62" s="613"/>
      <c r="CB62" s="613"/>
      <c r="CC62" s="613"/>
      <c r="CD62" s="613"/>
      <c r="CE62" s="613"/>
      <c r="CF62" s="613"/>
      <c r="CG62" s="614"/>
      <c r="CH62" s="623"/>
      <c r="CI62" s="624"/>
      <c r="CJ62" s="624"/>
      <c r="CK62" s="624"/>
      <c r="CL62" s="624"/>
      <c r="CM62" s="624"/>
      <c r="CN62" s="624"/>
      <c r="CO62" s="624"/>
      <c r="CP62" s="624"/>
      <c r="CQ62" s="624"/>
      <c r="CR62" s="624"/>
      <c r="CS62" s="624"/>
      <c r="CT62" s="624"/>
      <c r="CU62" s="624"/>
      <c r="CV62" s="624"/>
      <c r="CW62" s="624"/>
      <c r="CX62" s="624"/>
    </row>
    <row r="63" spans="1:103" s="20" customFormat="1" ht="11.25" x14ac:dyDescent="0.2">
      <c r="A63" s="612" t="s">
        <v>263</v>
      </c>
      <c r="B63" s="613"/>
      <c r="C63" s="613"/>
      <c r="D63" s="613"/>
      <c r="E63" s="613"/>
      <c r="F63" s="613"/>
      <c r="G63" s="613"/>
      <c r="H63" s="614"/>
      <c r="I63" s="63"/>
      <c r="J63" s="615" t="s">
        <v>264</v>
      </c>
      <c r="K63" s="615"/>
      <c r="L63" s="615"/>
      <c r="M63" s="615"/>
      <c r="N63" s="615"/>
      <c r="O63" s="615"/>
      <c r="P63" s="615"/>
      <c r="Q63" s="615"/>
      <c r="R63" s="615"/>
      <c r="S63" s="615"/>
      <c r="T63" s="615"/>
      <c r="U63" s="615"/>
      <c r="V63" s="615"/>
      <c r="W63" s="615"/>
      <c r="X63" s="615"/>
      <c r="Y63" s="615"/>
      <c r="Z63" s="615"/>
      <c r="AA63" s="615"/>
      <c r="AB63" s="615"/>
      <c r="AC63" s="615"/>
      <c r="AD63" s="615"/>
      <c r="AE63" s="615"/>
      <c r="AF63" s="615"/>
      <c r="AG63" s="615"/>
      <c r="AH63" s="615"/>
      <c r="AI63" s="615"/>
      <c r="AJ63" s="615"/>
      <c r="AK63" s="615"/>
      <c r="AL63" s="615"/>
      <c r="AM63" s="615"/>
      <c r="AN63" s="615"/>
      <c r="AO63" s="615"/>
      <c r="AP63" s="615"/>
      <c r="AQ63" s="615"/>
      <c r="AR63" s="615"/>
      <c r="AS63" s="615"/>
      <c r="AT63" s="615"/>
      <c r="AU63" s="615"/>
      <c r="AV63" s="615"/>
      <c r="AW63" s="615"/>
      <c r="AX63" s="615"/>
      <c r="AY63" s="615"/>
      <c r="AZ63" s="615"/>
      <c r="BA63" s="615"/>
      <c r="BB63" s="615"/>
      <c r="BC63" s="615"/>
      <c r="BD63" s="615"/>
      <c r="BE63" s="615"/>
      <c r="BF63" s="615"/>
      <c r="BG63" s="615"/>
      <c r="BH63" s="615"/>
      <c r="BI63" s="615"/>
      <c r="BJ63" s="615"/>
      <c r="BK63" s="615"/>
      <c r="BL63" s="615"/>
      <c r="BM63" s="615"/>
      <c r="BN63" s="615"/>
      <c r="BO63" s="615"/>
      <c r="BP63" s="615"/>
      <c r="BQ63" s="615"/>
      <c r="BR63" s="615"/>
      <c r="BS63" s="615"/>
      <c r="BT63" s="615"/>
      <c r="BU63" s="615"/>
      <c r="BV63" s="615"/>
      <c r="BW63" s="616"/>
      <c r="BX63" s="612" t="s">
        <v>167</v>
      </c>
      <c r="BY63" s="613"/>
      <c r="BZ63" s="613"/>
      <c r="CA63" s="613"/>
      <c r="CB63" s="613"/>
      <c r="CC63" s="613"/>
      <c r="CD63" s="613"/>
      <c r="CE63" s="613"/>
      <c r="CF63" s="613"/>
      <c r="CG63" s="614"/>
      <c r="CH63" s="623"/>
      <c r="CI63" s="624"/>
      <c r="CJ63" s="624"/>
      <c r="CK63" s="624"/>
      <c r="CL63" s="624"/>
      <c r="CM63" s="624"/>
      <c r="CN63" s="624"/>
      <c r="CO63" s="624"/>
      <c r="CP63" s="624"/>
      <c r="CQ63" s="624"/>
      <c r="CR63" s="624"/>
      <c r="CS63" s="624"/>
      <c r="CT63" s="624"/>
      <c r="CU63" s="624"/>
      <c r="CV63" s="624"/>
      <c r="CW63" s="624"/>
      <c r="CX63" s="624"/>
    </row>
    <row r="64" spans="1:103" s="20" customFormat="1" ht="11.25" x14ac:dyDescent="0.2">
      <c r="A64" s="612" t="s">
        <v>265</v>
      </c>
      <c r="B64" s="613"/>
      <c r="C64" s="613"/>
      <c r="D64" s="613"/>
      <c r="E64" s="613"/>
      <c r="F64" s="613"/>
      <c r="G64" s="613"/>
      <c r="H64" s="614"/>
      <c r="I64" s="63"/>
      <c r="J64" s="615" t="s">
        <v>266</v>
      </c>
      <c r="K64" s="615"/>
      <c r="L64" s="615"/>
      <c r="M64" s="615"/>
      <c r="N64" s="615"/>
      <c r="O64" s="615"/>
      <c r="P64" s="615"/>
      <c r="Q64" s="615"/>
      <c r="R64" s="615"/>
      <c r="S64" s="615"/>
      <c r="T64" s="615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615"/>
      <c r="AI64" s="615"/>
      <c r="AJ64" s="615"/>
      <c r="AK64" s="615"/>
      <c r="AL64" s="615"/>
      <c r="AM64" s="615"/>
      <c r="AN64" s="615"/>
      <c r="AO64" s="615"/>
      <c r="AP64" s="615"/>
      <c r="AQ64" s="615"/>
      <c r="AR64" s="615"/>
      <c r="AS64" s="615"/>
      <c r="AT64" s="615"/>
      <c r="AU64" s="615"/>
      <c r="AV64" s="615"/>
      <c r="AW64" s="615"/>
      <c r="AX64" s="615"/>
      <c r="AY64" s="615"/>
      <c r="AZ64" s="615"/>
      <c r="BA64" s="615"/>
      <c r="BB64" s="615"/>
      <c r="BC64" s="615"/>
      <c r="BD64" s="615"/>
      <c r="BE64" s="615"/>
      <c r="BF64" s="615"/>
      <c r="BG64" s="615"/>
      <c r="BH64" s="615"/>
      <c r="BI64" s="615"/>
      <c r="BJ64" s="615"/>
      <c r="BK64" s="615"/>
      <c r="BL64" s="615"/>
      <c r="BM64" s="615"/>
      <c r="BN64" s="615"/>
      <c r="BO64" s="615"/>
      <c r="BP64" s="615"/>
      <c r="BQ64" s="615"/>
      <c r="BR64" s="615"/>
      <c r="BS64" s="615"/>
      <c r="BT64" s="615"/>
      <c r="BU64" s="615"/>
      <c r="BV64" s="615"/>
      <c r="BW64" s="616"/>
      <c r="BX64" s="612" t="s">
        <v>167</v>
      </c>
      <c r="BY64" s="613"/>
      <c r="BZ64" s="613"/>
      <c r="CA64" s="613"/>
      <c r="CB64" s="613"/>
      <c r="CC64" s="613"/>
      <c r="CD64" s="613"/>
      <c r="CE64" s="613"/>
      <c r="CF64" s="613"/>
      <c r="CG64" s="614"/>
      <c r="CH64" s="623"/>
      <c r="CI64" s="624"/>
      <c r="CJ64" s="624"/>
      <c r="CK64" s="624"/>
      <c r="CL64" s="624"/>
      <c r="CM64" s="624"/>
      <c r="CN64" s="624"/>
      <c r="CO64" s="624"/>
      <c r="CP64" s="624"/>
      <c r="CQ64" s="624"/>
      <c r="CR64" s="624"/>
      <c r="CS64" s="624"/>
      <c r="CT64" s="624"/>
      <c r="CU64" s="624"/>
      <c r="CV64" s="624"/>
      <c r="CW64" s="624"/>
      <c r="CX64" s="624"/>
    </row>
    <row r="65" spans="1:103" s="20" customFormat="1" ht="22.5" customHeight="1" x14ac:dyDescent="0.2">
      <c r="A65" s="612" t="s">
        <v>267</v>
      </c>
      <c r="B65" s="613"/>
      <c r="C65" s="613"/>
      <c r="D65" s="613"/>
      <c r="E65" s="613"/>
      <c r="F65" s="613"/>
      <c r="G65" s="613"/>
      <c r="H65" s="614"/>
      <c r="I65" s="63"/>
      <c r="J65" s="615" t="s">
        <v>268</v>
      </c>
      <c r="K65" s="615"/>
      <c r="L65" s="615"/>
      <c r="M65" s="615"/>
      <c r="N65" s="615"/>
      <c r="O65" s="615"/>
      <c r="P65" s="615"/>
      <c r="Q65" s="615"/>
      <c r="R65" s="615"/>
      <c r="S65" s="615"/>
      <c r="T65" s="615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615"/>
      <c r="AI65" s="615"/>
      <c r="AJ65" s="615"/>
      <c r="AK65" s="615"/>
      <c r="AL65" s="615"/>
      <c r="AM65" s="615"/>
      <c r="AN65" s="615"/>
      <c r="AO65" s="615"/>
      <c r="AP65" s="615"/>
      <c r="AQ65" s="615"/>
      <c r="AR65" s="615"/>
      <c r="AS65" s="615"/>
      <c r="AT65" s="615"/>
      <c r="AU65" s="615"/>
      <c r="AV65" s="615"/>
      <c r="AW65" s="615"/>
      <c r="AX65" s="615"/>
      <c r="AY65" s="615"/>
      <c r="AZ65" s="615"/>
      <c r="BA65" s="615"/>
      <c r="BB65" s="615"/>
      <c r="BC65" s="615"/>
      <c r="BD65" s="615"/>
      <c r="BE65" s="615"/>
      <c r="BF65" s="615"/>
      <c r="BG65" s="615"/>
      <c r="BH65" s="615"/>
      <c r="BI65" s="615"/>
      <c r="BJ65" s="615"/>
      <c r="BK65" s="615"/>
      <c r="BL65" s="615"/>
      <c r="BM65" s="615"/>
      <c r="BN65" s="615"/>
      <c r="BO65" s="615"/>
      <c r="BP65" s="615"/>
      <c r="BQ65" s="615"/>
      <c r="BR65" s="615"/>
      <c r="BS65" s="615"/>
      <c r="BT65" s="615"/>
      <c r="BU65" s="615"/>
      <c r="BV65" s="615"/>
      <c r="BW65" s="616"/>
      <c r="BX65" s="612" t="s">
        <v>167</v>
      </c>
      <c r="BY65" s="613"/>
      <c r="BZ65" s="613"/>
      <c r="CA65" s="613"/>
      <c r="CB65" s="613"/>
      <c r="CC65" s="613"/>
      <c r="CD65" s="613"/>
      <c r="CE65" s="613"/>
      <c r="CF65" s="613"/>
      <c r="CG65" s="614"/>
      <c r="CH65" s="623"/>
      <c r="CI65" s="624"/>
      <c r="CJ65" s="624"/>
      <c r="CK65" s="624"/>
      <c r="CL65" s="624"/>
      <c r="CM65" s="624"/>
      <c r="CN65" s="624"/>
      <c r="CO65" s="624"/>
      <c r="CP65" s="624"/>
      <c r="CQ65" s="624"/>
      <c r="CR65" s="624"/>
      <c r="CS65" s="624"/>
      <c r="CT65" s="624"/>
      <c r="CU65" s="624"/>
      <c r="CV65" s="624"/>
      <c r="CW65" s="624"/>
      <c r="CX65" s="624"/>
    </row>
    <row r="66" spans="1:103" s="20" customFormat="1" ht="11.25" x14ac:dyDescent="0.2">
      <c r="A66" s="625" t="s">
        <v>269</v>
      </c>
      <c r="B66" s="626"/>
      <c r="C66" s="626"/>
      <c r="D66" s="626"/>
      <c r="E66" s="626"/>
      <c r="F66" s="626"/>
      <c r="G66" s="626"/>
      <c r="H66" s="627"/>
      <c r="I66" s="66"/>
      <c r="J66" s="619" t="s">
        <v>270</v>
      </c>
      <c r="K66" s="619"/>
      <c r="L66" s="619"/>
      <c r="M66" s="619"/>
      <c r="N66" s="619"/>
      <c r="O66" s="619"/>
      <c r="P66" s="619"/>
      <c r="Q66" s="619"/>
      <c r="R66" s="619"/>
      <c r="S66" s="619"/>
      <c r="T66" s="619"/>
      <c r="U66" s="619"/>
      <c r="V66" s="619"/>
      <c r="W66" s="619"/>
      <c r="X66" s="619"/>
      <c r="Y66" s="619"/>
      <c r="Z66" s="619"/>
      <c r="AA66" s="619"/>
      <c r="AB66" s="619"/>
      <c r="AC66" s="619"/>
      <c r="AD66" s="619"/>
      <c r="AE66" s="619"/>
      <c r="AF66" s="619"/>
      <c r="AG66" s="619"/>
      <c r="AH66" s="619"/>
      <c r="AI66" s="619"/>
      <c r="AJ66" s="619"/>
      <c r="AK66" s="619"/>
      <c r="AL66" s="619"/>
      <c r="AM66" s="619"/>
      <c r="AN66" s="619"/>
      <c r="AO66" s="619"/>
      <c r="AP66" s="619"/>
      <c r="AQ66" s="619"/>
      <c r="AR66" s="619"/>
      <c r="AS66" s="619"/>
      <c r="AT66" s="619"/>
      <c r="AU66" s="619"/>
      <c r="AV66" s="619"/>
      <c r="AW66" s="619"/>
      <c r="AX66" s="619"/>
      <c r="AY66" s="619"/>
      <c r="AZ66" s="619"/>
      <c r="BA66" s="619"/>
      <c r="BB66" s="619"/>
      <c r="BC66" s="619"/>
      <c r="BD66" s="619"/>
      <c r="BE66" s="619"/>
      <c r="BF66" s="619"/>
      <c r="BG66" s="619"/>
      <c r="BH66" s="619"/>
      <c r="BI66" s="619"/>
      <c r="BJ66" s="619"/>
      <c r="BK66" s="619"/>
      <c r="BL66" s="619"/>
      <c r="BM66" s="619"/>
      <c r="BN66" s="619"/>
      <c r="BO66" s="619"/>
      <c r="BP66" s="619"/>
      <c r="BQ66" s="619"/>
      <c r="BR66" s="619"/>
      <c r="BS66" s="619"/>
      <c r="BT66" s="619"/>
      <c r="BU66" s="619"/>
      <c r="BV66" s="619"/>
      <c r="BW66" s="620"/>
      <c r="BX66" s="612" t="s">
        <v>167</v>
      </c>
      <c r="BY66" s="613"/>
      <c r="BZ66" s="613"/>
      <c r="CA66" s="613"/>
      <c r="CB66" s="613"/>
      <c r="CC66" s="613"/>
      <c r="CD66" s="613"/>
      <c r="CE66" s="613"/>
      <c r="CF66" s="613"/>
      <c r="CG66" s="614"/>
      <c r="CH66" s="621"/>
      <c r="CI66" s="622"/>
      <c r="CJ66" s="622"/>
      <c r="CK66" s="622"/>
      <c r="CL66" s="622"/>
      <c r="CM66" s="622"/>
      <c r="CN66" s="622"/>
      <c r="CO66" s="622"/>
      <c r="CP66" s="622"/>
      <c r="CQ66" s="622"/>
      <c r="CR66" s="622"/>
      <c r="CS66" s="622"/>
      <c r="CT66" s="622"/>
      <c r="CU66" s="622"/>
      <c r="CV66" s="622"/>
      <c r="CW66" s="622"/>
      <c r="CX66" s="622"/>
    </row>
    <row r="67" spans="1:103" s="20" customFormat="1" ht="11.25" x14ac:dyDescent="0.2">
      <c r="A67" s="625">
        <v>5</v>
      </c>
      <c r="B67" s="626"/>
      <c r="C67" s="626"/>
      <c r="D67" s="626"/>
      <c r="E67" s="626"/>
      <c r="F67" s="626"/>
      <c r="G67" s="626"/>
      <c r="H67" s="627"/>
      <c r="I67" s="66"/>
      <c r="J67" s="619" t="s">
        <v>271</v>
      </c>
      <c r="K67" s="619"/>
      <c r="L67" s="619"/>
      <c r="M67" s="619"/>
      <c r="N67" s="619"/>
      <c r="O67" s="619"/>
      <c r="P67" s="619"/>
      <c r="Q67" s="619"/>
      <c r="R67" s="619"/>
      <c r="S67" s="619"/>
      <c r="T67" s="619"/>
      <c r="U67" s="619"/>
      <c r="V67" s="619"/>
      <c r="W67" s="619"/>
      <c r="X67" s="619"/>
      <c r="Y67" s="619"/>
      <c r="Z67" s="619"/>
      <c r="AA67" s="619"/>
      <c r="AB67" s="619"/>
      <c r="AC67" s="619"/>
      <c r="AD67" s="619"/>
      <c r="AE67" s="619"/>
      <c r="AF67" s="619"/>
      <c r="AG67" s="619"/>
      <c r="AH67" s="619"/>
      <c r="AI67" s="619"/>
      <c r="AJ67" s="619"/>
      <c r="AK67" s="619"/>
      <c r="AL67" s="619"/>
      <c r="AM67" s="619"/>
      <c r="AN67" s="619"/>
      <c r="AO67" s="619"/>
      <c r="AP67" s="619"/>
      <c r="AQ67" s="619"/>
      <c r="AR67" s="619"/>
      <c r="AS67" s="619"/>
      <c r="AT67" s="619"/>
      <c r="AU67" s="619"/>
      <c r="AV67" s="619"/>
      <c r="AW67" s="619"/>
      <c r="AX67" s="619"/>
      <c r="AY67" s="619"/>
      <c r="AZ67" s="619"/>
      <c r="BA67" s="619"/>
      <c r="BB67" s="619"/>
      <c r="BC67" s="619"/>
      <c r="BD67" s="619"/>
      <c r="BE67" s="619"/>
      <c r="BF67" s="619"/>
      <c r="BG67" s="619"/>
      <c r="BH67" s="619"/>
      <c r="BI67" s="619"/>
      <c r="BJ67" s="619"/>
      <c r="BK67" s="619"/>
      <c r="BL67" s="619"/>
      <c r="BM67" s="619"/>
      <c r="BN67" s="619"/>
      <c r="BO67" s="619"/>
      <c r="BP67" s="619"/>
      <c r="BQ67" s="619"/>
      <c r="BR67" s="619"/>
      <c r="BS67" s="619"/>
      <c r="BT67" s="619"/>
      <c r="BU67" s="619"/>
      <c r="BV67" s="619"/>
      <c r="BW67" s="620"/>
      <c r="BX67" s="612" t="s">
        <v>167</v>
      </c>
      <c r="BY67" s="613"/>
      <c r="BZ67" s="613"/>
      <c r="CA67" s="613"/>
      <c r="CB67" s="613"/>
      <c r="CC67" s="613"/>
      <c r="CD67" s="613"/>
      <c r="CE67" s="613"/>
      <c r="CF67" s="613"/>
      <c r="CG67" s="614"/>
      <c r="CH67" s="628">
        <v>3979.69</v>
      </c>
      <c r="CI67" s="629"/>
      <c r="CJ67" s="629"/>
      <c r="CK67" s="629"/>
      <c r="CL67" s="629"/>
      <c r="CM67" s="629"/>
      <c r="CN67" s="629"/>
      <c r="CO67" s="629"/>
      <c r="CP67" s="629"/>
      <c r="CQ67" s="629"/>
      <c r="CR67" s="629"/>
      <c r="CS67" s="629"/>
      <c r="CT67" s="629"/>
      <c r="CU67" s="629"/>
      <c r="CV67" s="629"/>
      <c r="CW67" s="629"/>
      <c r="CX67" s="629"/>
      <c r="CY67" s="549">
        <f>CH67-CH12</f>
        <v>-1108.4609999999998</v>
      </c>
    </row>
    <row r="68" spans="1:103" s="20" customFormat="1" ht="11.25" x14ac:dyDescent="0.2">
      <c r="A68" s="625" t="s">
        <v>272</v>
      </c>
      <c r="B68" s="626"/>
      <c r="C68" s="626"/>
      <c r="D68" s="626"/>
      <c r="E68" s="626"/>
      <c r="F68" s="626"/>
      <c r="G68" s="626"/>
      <c r="H68" s="626"/>
      <c r="I68" s="626"/>
      <c r="J68" s="626"/>
      <c r="K68" s="626"/>
      <c r="L68" s="626"/>
      <c r="M68" s="626"/>
      <c r="N68" s="626"/>
      <c r="O68" s="626"/>
      <c r="P68" s="626"/>
      <c r="Q68" s="626"/>
      <c r="R68" s="626"/>
      <c r="S68" s="626"/>
      <c r="T68" s="626"/>
      <c r="U68" s="626"/>
      <c r="V68" s="626"/>
      <c r="W68" s="626"/>
      <c r="X68" s="626"/>
      <c r="Y68" s="626"/>
      <c r="Z68" s="626"/>
      <c r="AA68" s="626"/>
      <c r="AB68" s="626"/>
      <c r="AC68" s="626"/>
      <c r="AD68" s="626"/>
      <c r="AE68" s="626"/>
      <c r="AF68" s="626"/>
      <c r="AG68" s="626"/>
      <c r="AH68" s="626"/>
      <c r="AI68" s="626"/>
      <c r="AJ68" s="626"/>
      <c r="AK68" s="626"/>
      <c r="AL68" s="626"/>
      <c r="AM68" s="626"/>
      <c r="AN68" s="626"/>
      <c r="AO68" s="626"/>
      <c r="AP68" s="626"/>
      <c r="AQ68" s="626"/>
      <c r="AR68" s="626"/>
      <c r="AS68" s="626"/>
      <c r="AT68" s="626"/>
      <c r="AU68" s="626"/>
      <c r="AV68" s="626"/>
      <c r="AW68" s="626"/>
      <c r="AX68" s="626"/>
      <c r="AY68" s="626"/>
      <c r="AZ68" s="626"/>
      <c r="BA68" s="626"/>
      <c r="BB68" s="626"/>
      <c r="BC68" s="626"/>
      <c r="BD68" s="626"/>
      <c r="BE68" s="626"/>
      <c r="BF68" s="626"/>
      <c r="BG68" s="626"/>
      <c r="BH68" s="626"/>
      <c r="BI68" s="626"/>
      <c r="BJ68" s="626"/>
      <c r="BK68" s="626"/>
      <c r="BL68" s="626"/>
      <c r="BM68" s="626"/>
      <c r="BN68" s="626"/>
      <c r="BO68" s="626"/>
      <c r="BP68" s="626"/>
      <c r="BQ68" s="626"/>
      <c r="BR68" s="626"/>
      <c r="BS68" s="626"/>
      <c r="BT68" s="626"/>
      <c r="BU68" s="626"/>
      <c r="BV68" s="626"/>
      <c r="BW68" s="626"/>
      <c r="BX68" s="626"/>
      <c r="BY68" s="626"/>
      <c r="BZ68" s="626"/>
      <c r="CA68" s="626"/>
      <c r="CB68" s="626"/>
      <c r="CC68" s="626"/>
      <c r="CD68" s="626"/>
      <c r="CE68" s="626"/>
      <c r="CF68" s="626"/>
      <c r="CG68" s="626"/>
      <c r="CH68" s="626"/>
      <c r="CI68" s="626"/>
      <c r="CJ68" s="626"/>
      <c r="CK68" s="626"/>
      <c r="CL68" s="626"/>
      <c r="CM68" s="626"/>
      <c r="CN68" s="626"/>
      <c r="CO68" s="626"/>
      <c r="CP68" s="626"/>
      <c r="CQ68" s="626"/>
      <c r="CR68" s="626"/>
      <c r="CS68" s="626"/>
      <c r="CT68" s="626"/>
      <c r="CU68" s="626"/>
      <c r="CV68" s="626"/>
      <c r="CW68" s="626"/>
      <c r="CX68" s="627"/>
    </row>
    <row r="69" spans="1:103" s="20" customFormat="1" ht="11.25" customHeight="1" x14ac:dyDescent="0.2">
      <c r="A69" s="612">
        <v>1</v>
      </c>
      <c r="B69" s="613"/>
      <c r="C69" s="613"/>
      <c r="D69" s="613"/>
      <c r="E69" s="613"/>
      <c r="F69" s="613"/>
      <c r="G69" s="613"/>
      <c r="H69" s="614"/>
      <c r="I69" s="63"/>
      <c r="J69" s="615" t="s">
        <v>273</v>
      </c>
      <c r="K69" s="615"/>
      <c r="L69" s="615"/>
      <c r="M69" s="615"/>
      <c r="N69" s="615"/>
      <c r="O69" s="615"/>
      <c r="P69" s="615"/>
      <c r="Q69" s="615"/>
      <c r="R69" s="615"/>
      <c r="S69" s="615"/>
      <c r="T69" s="615"/>
      <c r="U69" s="615"/>
      <c r="V69" s="615"/>
      <c r="W69" s="615"/>
      <c r="X69" s="615"/>
      <c r="Y69" s="615"/>
      <c r="Z69" s="615"/>
      <c r="AA69" s="615"/>
      <c r="AB69" s="615"/>
      <c r="AC69" s="615"/>
      <c r="AD69" s="615"/>
      <c r="AE69" s="615"/>
      <c r="AF69" s="615"/>
      <c r="AG69" s="615"/>
      <c r="AH69" s="615"/>
      <c r="AI69" s="615"/>
      <c r="AJ69" s="615"/>
      <c r="AK69" s="615"/>
      <c r="AL69" s="615"/>
      <c r="AM69" s="615"/>
      <c r="AN69" s="615"/>
      <c r="AO69" s="615"/>
      <c r="AP69" s="615"/>
      <c r="AQ69" s="615"/>
      <c r="AR69" s="615"/>
      <c r="AS69" s="615"/>
      <c r="AT69" s="615"/>
      <c r="AU69" s="615"/>
      <c r="AV69" s="615"/>
      <c r="AW69" s="615"/>
      <c r="AX69" s="615"/>
      <c r="AY69" s="615"/>
      <c r="AZ69" s="615"/>
      <c r="BA69" s="615"/>
      <c r="BB69" s="615"/>
      <c r="BC69" s="615"/>
      <c r="BD69" s="615"/>
      <c r="BE69" s="615"/>
      <c r="BF69" s="615"/>
      <c r="BG69" s="615"/>
      <c r="BH69" s="615"/>
      <c r="BI69" s="615"/>
      <c r="BJ69" s="615"/>
      <c r="BK69" s="615"/>
      <c r="BL69" s="615"/>
      <c r="BM69" s="615"/>
      <c r="BN69" s="615"/>
      <c r="BO69" s="615"/>
      <c r="BP69" s="615"/>
      <c r="BQ69" s="615"/>
      <c r="BR69" s="615"/>
      <c r="BS69" s="615"/>
      <c r="BT69" s="615"/>
      <c r="BU69" s="615"/>
      <c r="BV69" s="615"/>
      <c r="BW69" s="616"/>
      <c r="BX69" s="612" t="s">
        <v>274</v>
      </c>
      <c r="BY69" s="613"/>
      <c r="BZ69" s="613"/>
      <c r="CA69" s="613"/>
      <c r="CB69" s="613"/>
      <c r="CC69" s="613"/>
      <c r="CD69" s="613"/>
      <c r="CE69" s="613"/>
      <c r="CF69" s="613"/>
      <c r="CG69" s="614"/>
      <c r="CH69" s="612">
        <v>4</v>
      </c>
      <c r="CI69" s="613"/>
      <c r="CJ69" s="613"/>
      <c r="CK69" s="613"/>
      <c r="CL69" s="613"/>
      <c r="CM69" s="613"/>
      <c r="CN69" s="613"/>
      <c r="CO69" s="613"/>
      <c r="CP69" s="613"/>
      <c r="CQ69" s="613"/>
      <c r="CR69" s="613"/>
      <c r="CS69" s="613"/>
      <c r="CT69" s="613"/>
      <c r="CU69" s="613"/>
      <c r="CV69" s="613"/>
      <c r="CW69" s="613"/>
      <c r="CX69" s="614"/>
    </row>
    <row r="70" spans="1:103" s="20" customFormat="1" ht="11.25" x14ac:dyDescent="0.2">
      <c r="A70" s="612">
        <v>2</v>
      </c>
      <c r="B70" s="613"/>
      <c r="C70" s="613"/>
      <c r="D70" s="613"/>
      <c r="E70" s="613"/>
      <c r="F70" s="613"/>
      <c r="G70" s="613"/>
      <c r="H70" s="614"/>
      <c r="I70" s="63"/>
      <c r="J70" s="615" t="s">
        <v>275</v>
      </c>
      <c r="K70" s="615"/>
      <c r="L70" s="615"/>
      <c r="M70" s="615"/>
      <c r="N70" s="615"/>
      <c r="O70" s="615"/>
      <c r="P70" s="615"/>
      <c r="Q70" s="615"/>
      <c r="R70" s="615"/>
      <c r="S70" s="615"/>
      <c r="T70" s="615"/>
      <c r="U70" s="615"/>
      <c r="V70" s="615"/>
      <c r="W70" s="615"/>
      <c r="X70" s="615"/>
      <c r="Y70" s="615"/>
      <c r="Z70" s="615"/>
      <c r="AA70" s="615"/>
      <c r="AB70" s="615"/>
      <c r="AC70" s="615"/>
      <c r="AD70" s="615"/>
      <c r="AE70" s="615"/>
      <c r="AF70" s="615"/>
      <c r="AG70" s="615"/>
      <c r="AH70" s="615"/>
      <c r="AI70" s="615"/>
      <c r="AJ70" s="615"/>
      <c r="AK70" s="615"/>
      <c r="AL70" s="615"/>
      <c r="AM70" s="615"/>
      <c r="AN70" s="615"/>
      <c r="AO70" s="615"/>
      <c r="AP70" s="615"/>
      <c r="AQ70" s="615"/>
      <c r="AR70" s="615"/>
      <c r="AS70" s="615"/>
      <c r="AT70" s="615"/>
      <c r="AU70" s="615"/>
      <c r="AV70" s="615"/>
      <c r="AW70" s="615"/>
      <c r="AX70" s="615"/>
      <c r="AY70" s="615"/>
      <c r="AZ70" s="615"/>
      <c r="BA70" s="615"/>
      <c r="BB70" s="615"/>
      <c r="BC70" s="615"/>
      <c r="BD70" s="615"/>
      <c r="BE70" s="615"/>
      <c r="BF70" s="615"/>
      <c r="BG70" s="615"/>
      <c r="BH70" s="615"/>
      <c r="BI70" s="615"/>
      <c r="BJ70" s="615"/>
      <c r="BK70" s="615"/>
      <c r="BL70" s="615"/>
      <c r="BM70" s="615"/>
      <c r="BN70" s="615"/>
      <c r="BO70" s="615"/>
      <c r="BP70" s="615"/>
      <c r="BQ70" s="615"/>
      <c r="BR70" s="615"/>
      <c r="BS70" s="615"/>
      <c r="BT70" s="615"/>
      <c r="BU70" s="615"/>
      <c r="BV70" s="615"/>
      <c r="BW70" s="616"/>
      <c r="BX70" s="612" t="s">
        <v>276</v>
      </c>
      <c r="BY70" s="613"/>
      <c r="BZ70" s="613"/>
      <c r="CA70" s="613"/>
      <c r="CB70" s="613"/>
      <c r="CC70" s="613"/>
      <c r="CD70" s="613"/>
      <c r="CE70" s="613"/>
      <c r="CF70" s="613"/>
      <c r="CG70" s="614"/>
      <c r="CH70" s="612">
        <v>6.0949999999999998</v>
      </c>
      <c r="CI70" s="613"/>
      <c r="CJ70" s="613"/>
      <c r="CK70" s="613"/>
      <c r="CL70" s="613"/>
      <c r="CM70" s="613"/>
      <c r="CN70" s="613"/>
      <c r="CO70" s="613"/>
      <c r="CP70" s="613"/>
      <c r="CQ70" s="613"/>
      <c r="CR70" s="613"/>
      <c r="CS70" s="613"/>
      <c r="CT70" s="613"/>
      <c r="CU70" s="613"/>
      <c r="CV70" s="613"/>
      <c r="CW70" s="613"/>
      <c r="CX70" s="614"/>
    </row>
    <row r="71" spans="1:103" s="20" customFormat="1" ht="11.25" x14ac:dyDescent="0.2">
      <c r="A71" s="612">
        <v>3</v>
      </c>
      <c r="B71" s="613"/>
      <c r="C71" s="613"/>
      <c r="D71" s="613"/>
      <c r="E71" s="613"/>
      <c r="F71" s="613"/>
      <c r="G71" s="613"/>
      <c r="H71" s="614"/>
      <c r="I71" s="63"/>
      <c r="J71" s="615" t="s">
        <v>277</v>
      </c>
      <c r="K71" s="615"/>
      <c r="L71" s="615"/>
      <c r="M71" s="615"/>
      <c r="N71" s="615"/>
      <c r="O71" s="615"/>
      <c r="P71" s="615"/>
      <c r="Q71" s="615"/>
      <c r="R71" s="615"/>
      <c r="S71" s="615"/>
      <c r="T71" s="615"/>
      <c r="U71" s="615"/>
      <c r="V71" s="615"/>
      <c r="W71" s="615"/>
      <c r="X71" s="615"/>
      <c r="Y71" s="615"/>
      <c r="Z71" s="615"/>
      <c r="AA71" s="615"/>
      <c r="AB71" s="615"/>
      <c r="AC71" s="615"/>
      <c r="AD71" s="615"/>
      <c r="AE71" s="615"/>
      <c r="AF71" s="615"/>
      <c r="AG71" s="615"/>
      <c r="AH71" s="615"/>
      <c r="AI71" s="615"/>
      <c r="AJ71" s="615"/>
      <c r="AK71" s="615"/>
      <c r="AL71" s="615"/>
      <c r="AM71" s="615"/>
      <c r="AN71" s="615"/>
      <c r="AO71" s="615"/>
      <c r="AP71" s="615"/>
      <c r="AQ71" s="615"/>
      <c r="AR71" s="615"/>
      <c r="AS71" s="615"/>
      <c r="AT71" s="615"/>
      <c r="AU71" s="615"/>
      <c r="AV71" s="615"/>
      <c r="AW71" s="615"/>
      <c r="AX71" s="615"/>
      <c r="AY71" s="615"/>
      <c r="AZ71" s="615"/>
      <c r="BA71" s="615"/>
      <c r="BB71" s="615"/>
      <c r="BC71" s="615"/>
      <c r="BD71" s="615"/>
      <c r="BE71" s="615"/>
      <c r="BF71" s="615"/>
      <c r="BG71" s="615"/>
      <c r="BH71" s="615"/>
      <c r="BI71" s="615"/>
      <c r="BJ71" s="615"/>
      <c r="BK71" s="615"/>
      <c r="BL71" s="615"/>
      <c r="BM71" s="615"/>
      <c r="BN71" s="615"/>
      <c r="BO71" s="615"/>
      <c r="BP71" s="615"/>
      <c r="BQ71" s="615"/>
      <c r="BR71" s="615"/>
      <c r="BS71" s="615"/>
      <c r="BT71" s="615"/>
      <c r="BU71" s="615"/>
      <c r="BV71" s="615"/>
      <c r="BW71" s="616"/>
      <c r="BX71" s="612" t="s">
        <v>278</v>
      </c>
      <c r="BY71" s="613"/>
      <c r="BZ71" s="613"/>
      <c r="CA71" s="613"/>
      <c r="CB71" s="613"/>
      <c r="CC71" s="613"/>
      <c r="CD71" s="613"/>
      <c r="CE71" s="613"/>
      <c r="CF71" s="613"/>
      <c r="CG71" s="614"/>
      <c r="CH71" s="630">
        <v>1</v>
      </c>
      <c r="CI71" s="631"/>
      <c r="CJ71" s="631"/>
      <c r="CK71" s="631"/>
      <c r="CL71" s="631"/>
      <c r="CM71" s="631"/>
      <c r="CN71" s="631"/>
      <c r="CO71" s="631"/>
      <c r="CP71" s="631"/>
      <c r="CQ71" s="631"/>
      <c r="CR71" s="631"/>
      <c r="CS71" s="631"/>
      <c r="CT71" s="631"/>
      <c r="CU71" s="631"/>
      <c r="CV71" s="631"/>
      <c r="CW71" s="631"/>
      <c r="CX71" s="632"/>
    </row>
    <row r="72" spans="1:103" s="20" customFormat="1" ht="11.25" x14ac:dyDescent="0.2">
      <c r="A72" s="612">
        <v>4</v>
      </c>
      <c r="B72" s="613"/>
      <c r="C72" s="613"/>
      <c r="D72" s="613"/>
      <c r="E72" s="613"/>
      <c r="F72" s="613"/>
      <c r="G72" s="613"/>
      <c r="H72" s="614"/>
      <c r="I72" s="63"/>
      <c r="J72" s="615" t="s">
        <v>279</v>
      </c>
      <c r="K72" s="615"/>
      <c r="L72" s="615"/>
      <c r="M72" s="615"/>
      <c r="N72" s="615"/>
      <c r="O72" s="615"/>
      <c r="P72" s="615"/>
      <c r="Q72" s="615"/>
      <c r="R72" s="615"/>
      <c r="S72" s="615"/>
      <c r="T72" s="615"/>
      <c r="U72" s="615"/>
      <c r="V72" s="615"/>
      <c r="W72" s="615"/>
      <c r="X72" s="615"/>
      <c r="Y72" s="615"/>
      <c r="Z72" s="615"/>
      <c r="AA72" s="615"/>
      <c r="AB72" s="615"/>
      <c r="AC72" s="615"/>
      <c r="AD72" s="615"/>
      <c r="AE72" s="615"/>
      <c r="AF72" s="615"/>
      <c r="AG72" s="615"/>
      <c r="AH72" s="615"/>
      <c r="AI72" s="615"/>
      <c r="AJ72" s="615"/>
      <c r="AK72" s="615"/>
      <c r="AL72" s="615"/>
      <c r="AM72" s="615"/>
      <c r="AN72" s="615"/>
      <c r="AO72" s="615"/>
      <c r="AP72" s="615"/>
      <c r="AQ72" s="615"/>
      <c r="AR72" s="615"/>
      <c r="AS72" s="615"/>
      <c r="AT72" s="615"/>
      <c r="AU72" s="615"/>
      <c r="AV72" s="615"/>
      <c r="AW72" s="615"/>
      <c r="AX72" s="615"/>
      <c r="AY72" s="615"/>
      <c r="AZ72" s="615"/>
      <c r="BA72" s="615"/>
      <c r="BB72" s="615"/>
      <c r="BC72" s="615"/>
      <c r="BD72" s="615"/>
      <c r="BE72" s="615"/>
      <c r="BF72" s="615"/>
      <c r="BG72" s="615"/>
      <c r="BH72" s="615"/>
      <c r="BI72" s="615"/>
      <c r="BJ72" s="615"/>
      <c r="BK72" s="615"/>
      <c r="BL72" s="615"/>
      <c r="BM72" s="615"/>
      <c r="BN72" s="615"/>
      <c r="BO72" s="615"/>
      <c r="BP72" s="615"/>
      <c r="BQ72" s="615"/>
      <c r="BR72" s="615"/>
      <c r="BS72" s="615"/>
      <c r="BT72" s="615"/>
      <c r="BU72" s="615"/>
      <c r="BV72" s="615"/>
      <c r="BW72" s="616"/>
      <c r="BX72" s="612" t="s">
        <v>280</v>
      </c>
      <c r="BY72" s="613"/>
      <c r="BZ72" s="613"/>
      <c r="CA72" s="613"/>
      <c r="CB72" s="613"/>
      <c r="CC72" s="613"/>
      <c r="CD72" s="613"/>
      <c r="CE72" s="613"/>
      <c r="CF72" s="613"/>
      <c r="CG72" s="614"/>
      <c r="CH72" s="630"/>
      <c r="CI72" s="631"/>
      <c r="CJ72" s="631"/>
      <c r="CK72" s="631"/>
      <c r="CL72" s="631"/>
      <c r="CM72" s="631"/>
      <c r="CN72" s="631"/>
      <c r="CO72" s="631"/>
      <c r="CP72" s="631"/>
      <c r="CQ72" s="631"/>
      <c r="CR72" s="631"/>
      <c r="CS72" s="631"/>
      <c r="CT72" s="631"/>
      <c r="CU72" s="631"/>
      <c r="CV72" s="631"/>
      <c r="CW72" s="631"/>
      <c r="CX72" s="632"/>
    </row>
  </sheetData>
  <mergeCells count="254">
    <mergeCell ref="A71:H71"/>
    <mergeCell ref="J71:BW71"/>
    <mergeCell ref="BX71:CG71"/>
    <mergeCell ref="CH71:CX71"/>
    <mergeCell ref="A72:H72"/>
    <mergeCell ref="J72:BW72"/>
    <mergeCell ref="BX72:CG72"/>
    <mergeCell ref="CH72:CX72"/>
    <mergeCell ref="A68:CX68"/>
    <mergeCell ref="A69:H69"/>
    <mergeCell ref="J69:BW69"/>
    <mergeCell ref="BX69:CG69"/>
    <mergeCell ref="CH69:CX69"/>
    <mergeCell ref="A70:H70"/>
    <mergeCell ref="J70:BW70"/>
    <mergeCell ref="BX70:CG70"/>
    <mergeCell ref="CH70:CX70"/>
    <mergeCell ref="CH60:CX60"/>
    <mergeCell ref="CH61:CX61"/>
    <mergeCell ref="CH62:CX62"/>
    <mergeCell ref="CH63:CX63"/>
    <mergeCell ref="A66:H66"/>
    <mergeCell ref="J66:BW66"/>
    <mergeCell ref="BX66:CG66"/>
    <mergeCell ref="A67:H67"/>
    <mergeCell ref="J67:BW67"/>
    <mergeCell ref="BX67:CG67"/>
    <mergeCell ref="A64:H64"/>
    <mergeCell ref="J64:BW64"/>
    <mergeCell ref="BX64:CG64"/>
    <mergeCell ref="A65:H65"/>
    <mergeCell ref="J65:BW65"/>
    <mergeCell ref="BX65:CG65"/>
    <mergeCell ref="CH64:CX64"/>
    <mergeCell ref="CH65:CX65"/>
    <mergeCell ref="CH66:CX66"/>
    <mergeCell ref="CH67:CX67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CH52:CX52"/>
    <mergeCell ref="CH53:CX53"/>
    <mergeCell ref="CH54:CX54"/>
    <mergeCell ref="CH55:CX55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CH56:CX56"/>
    <mergeCell ref="CH57:CX57"/>
    <mergeCell ref="CH58:CX58"/>
    <mergeCell ref="CH59:CX59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CH44:CX44"/>
    <mergeCell ref="CH45:CX45"/>
    <mergeCell ref="CH46:CX46"/>
    <mergeCell ref="CH47:CX47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CH48:CX48"/>
    <mergeCell ref="CH49:CX49"/>
    <mergeCell ref="CH50:CX50"/>
    <mergeCell ref="CH51:CX5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CH36:CX36"/>
    <mergeCell ref="CH37:CX37"/>
    <mergeCell ref="CH38:CX38"/>
    <mergeCell ref="CH39:CX39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CH40:CX40"/>
    <mergeCell ref="CH41:CX41"/>
    <mergeCell ref="CH42:CX42"/>
    <mergeCell ref="CH43:CX43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CH28:CX28"/>
    <mergeCell ref="CH29:CX29"/>
    <mergeCell ref="CH30:CX30"/>
    <mergeCell ref="CH31:CX31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CH32:CX32"/>
    <mergeCell ref="CH33:CX33"/>
    <mergeCell ref="CH34:CX34"/>
    <mergeCell ref="CH35:CX35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CH20:CX20"/>
    <mergeCell ref="CH21:CX21"/>
    <mergeCell ref="CH22:CX22"/>
    <mergeCell ref="CH23:CX23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CH24:CX24"/>
    <mergeCell ref="CH25:CX25"/>
    <mergeCell ref="CH26:CX26"/>
    <mergeCell ref="CH27:CX2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14:H14"/>
    <mergeCell ref="J14:BW14"/>
    <mergeCell ref="BX14:CG14"/>
    <mergeCell ref="A15:H15"/>
    <mergeCell ref="CH15:CX15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CH16:CX16"/>
    <mergeCell ref="CH17:CX17"/>
    <mergeCell ref="CH18:CX18"/>
    <mergeCell ref="CH19:CX19"/>
    <mergeCell ref="A4:CX4"/>
    <mergeCell ref="P5:BR5"/>
    <mergeCell ref="BS5:CD5"/>
    <mergeCell ref="CE5:CH5"/>
    <mergeCell ref="CI5:CN5"/>
    <mergeCell ref="P6:BR6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7:CX7"/>
    <mergeCell ref="AO8:CN8"/>
    <mergeCell ref="AO9:CN9"/>
    <mergeCell ref="A11:H11"/>
    <mergeCell ref="I11:BW11"/>
    <mergeCell ref="BX11:CG11"/>
    <mergeCell ref="CH11:CX11"/>
    <mergeCell ref="CH12:CX12"/>
    <mergeCell ref="CH13:CX13"/>
    <mergeCell ref="CH14:CX14"/>
  </mergeCells>
  <pageMargins left="0.78740157480314965" right="0.51181102362204722" top="0.59055118110236227" bottom="0.39370078740157483" header="0.19685039370078741" footer="0.19685039370078741"/>
  <pageSetup paperSize="9" scale="10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8"/>
  <sheetViews>
    <sheetView view="pageBreakPreview" zoomScaleNormal="100" zoomScaleSheetLayoutView="100" workbookViewId="0">
      <selection activeCell="A8" sqref="A8:CO8"/>
    </sheetView>
  </sheetViews>
  <sheetFormatPr defaultColWidth="0.85546875" defaultRowHeight="12.75" x14ac:dyDescent="0.2"/>
  <cols>
    <col min="1" max="93" width="1" style="2" customWidth="1"/>
    <col min="94" max="16384" width="0.85546875" style="2"/>
  </cols>
  <sheetData>
    <row r="1" spans="1:93" s="5" customFormat="1" ht="15" x14ac:dyDescent="0.25">
      <c r="CO1" s="34" t="s">
        <v>282</v>
      </c>
    </row>
    <row r="2" spans="1:93" s="5" customFormat="1" ht="10.5" customHeight="1" x14ac:dyDescent="0.25">
      <c r="CO2" s="35" t="s">
        <v>409</v>
      </c>
    </row>
    <row r="3" spans="1:93" s="5" customFormat="1" ht="15" x14ac:dyDescent="0.25">
      <c r="CO3" s="17" t="s">
        <v>119</v>
      </c>
    </row>
    <row r="4" spans="1:93" s="5" customFormat="1" ht="15" x14ac:dyDescent="0.25">
      <c r="CO4" s="17"/>
    </row>
    <row r="5" spans="1:93" s="116" customFormat="1" ht="21.75" customHeight="1" x14ac:dyDescent="0.2">
      <c r="A5" s="650" t="s">
        <v>286</v>
      </c>
      <c r="B5" s="650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  <c r="AN5" s="650"/>
      <c r="AO5" s="650"/>
      <c r="AP5" s="650"/>
      <c r="AQ5" s="650"/>
      <c r="AR5" s="650"/>
      <c r="AS5" s="650"/>
      <c r="AT5" s="650"/>
      <c r="AU5" s="650"/>
      <c r="AV5" s="650"/>
      <c r="AW5" s="650"/>
      <c r="AX5" s="115" t="s">
        <v>100</v>
      </c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</row>
    <row r="6" spans="1:93" s="59" customFormat="1" ht="11.2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AX6" s="610" t="s">
        <v>11</v>
      </c>
      <c r="AY6" s="610"/>
      <c r="AZ6" s="610"/>
      <c r="BA6" s="610"/>
      <c r="BB6" s="610"/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0"/>
      <c r="BN6" s="610"/>
      <c r="BO6" s="610"/>
      <c r="BP6" s="610"/>
      <c r="BQ6" s="610"/>
      <c r="BR6" s="610"/>
      <c r="BS6" s="610"/>
      <c r="BT6" s="610"/>
      <c r="BU6" s="610"/>
      <c r="BV6" s="610"/>
      <c r="BW6" s="610"/>
      <c r="BX6" s="610"/>
      <c r="BY6" s="610"/>
      <c r="BZ6" s="610"/>
      <c r="CA6" s="610"/>
      <c r="CB6" s="610"/>
      <c r="CC6" s="610"/>
      <c r="CD6" s="610"/>
      <c r="CE6" s="610"/>
      <c r="CF6" s="610"/>
      <c r="CG6" s="610"/>
      <c r="CH6" s="610"/>
      <c r="CI6" s="610"/>
      <c r="CJ6" s="610"/>
      <c r="CK6" s="610"/>
      <c r="CL6" s="610"/>
      <c r="CM6" s="610"/>
      <c r="CN6" s="610"/>
      <c r="CO6" s="610"/>
    </row>
    <row r="7" spans="1:93" s="59" customFormat="1" ht="15.75" x14ac:dyDescent="0.25">
      <c r="M7" s="607" t="s">
        <v>281</v>
      </c>
      <c r="N7" s="607"/>
      <c r="O7" s="607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8" t="s">
        <v>507</v>
      </c>
      <c r="AA7" s="608"/>
      <c r="AB7" s="608"/>
      <c r="AC7" s="608"/>
      <c r="AD7" s="609" t="s">
        <v>285</v>
      </c>
      <c r="AE7" s="609"/>
      <c r="AF7" s="609"/>
      <c r="AG7" s="609"/>
      <c r="AH7" s="609"/>
      <c r="AI7" s="609"/>
      <c r="AJ7" s="609"/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  <c r="BB7" s="609"/>
      <c r="BC7" s="609"/>
      <c r="BD7" s="609"/>
      <c r="BE7" s="609"/>
      <c r="BF7" s="609"/>
      <c r="BG7" s="609"/>
      <c r="BH7" s="609"/>
      <c r="BI7" s="609"/>
      <c r="BJ7" s="609"/>
      <c r="BK7" s="609"/>
      <c r="BL7" s="609"/>
      <c r="BM7" s="609"/>
      <c r="BN7" s="609"/>
      <c r="BO7" s="609"/>
      <c r="BP7" s="609"/>
      <c r="BQ7" s="609"/>
      <c r="BR7" s="609"/>
      <c r="BS7" s="609"/>
      <c r="BT7" s="609"/>
      <c r="BU7" s="609"/>
      <c r="BV7" s="609"/>
      <c r="BW7" s="609"/>
      <c r="BX7" s="609"/>
      <c r="BY7" s="609"/>
      <c r="BZ7" s="609"/>
      <c r="CA7" s="609"/>
      <c r="CB7" s="609"/>
      <c r="CC7" s="609"/>
      <c r="CD7" s="609"/>
      <c r="CE7" s="609"/>
      <c r="CF7" s="609"/>
      <c r="CG7" s="33"/>
      <c r="CH7" s="33"/>
      <c r="CI7" s="33"/>
      <c r="CJ7" s="33"/>
      <c r="CK7" s="33"/>
      <c r="CL7" s="33"/>
      <c r="CM7" s="33"/>
      <c r="CN7" s="36"/>
      <c r="CO7" s="36"/>
    </row>
    <row r="8" spans="1:93" s="59" customFormat="1" ht="15.75" x14ac:dyDescent="0.25">
      <c r="A8" s="591" t="s">
        <v>287</v>
      </c>
      <c r="B8" s="591"/>
      <c r="C8" s="591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  <c r="BI8" s="591"/>
      <c r="BJ8" s="591"/>
      <c r="BK8" s="591"/>
      <c r="BL8" s="591"/>
      <c r="BM8" s="591"/>
      <c r="BN8" s="591"/>
      <c r="BO8" s="591"/>
      <c r="BP8" s="591"/>
      <c r="BQ8" s="591"/>
      <c r="BR8" s="591"/>
      <c r="BS8" s="591"/>
      <c r="BT8" s="591"/>
      <c r="BU8" s="591"/>
      <c r="BV8" s="591"/>
      <c r="BW8" s="591"/>
      <c r="BX8" s="591"/>
      <c r="BY8" s="591"/>
      <c r="BZ8" s="591"/>
      <c r="CA8" s="591"/>
      <c r="CB8" s="591"/>
      <c r="CC8" s="591"/>
      <c r="CD8" s="591"/>
      <c r="CE8" s="591"/>
      <c r="CF8" s="591"/>
      <c r="CG8" s="591"/>
      <c r="CH8" s="591"/>
      <c r="CI8" s="591"/>
      <c r="CJ8" s="591"/>
      <c r="CK8" s="591"/>
      <c r="CL8" s="591"/>
      <c r="CM8" s="591"/>
      <c r="CN8" s="591"/>
      <c r="CO8" s="591"/>
    </row>
    <row r="9" spans="1:93" s="59" customFormat="1" ht="15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U9" s="36"/>
      <c r="V9" s="36"/>
      <c r="W9" s="36"/>
      <c r="X9" s="36"/>
      <c r="Y9" s="36"/>
      <c r="Z9" s="36"/>
      <c r="AA9" s="36"/>
      <c r="AB9" s="36"/>
      <c r="AC9" s="2"/>
      <c r="AD9" s="36"/>
      <c r="AE9" s="36"/>
      <c r="AF9" s="36"/>
      <c r="AG9" s="36"/>
      <c r="AH9" s="36"/>
      <c r="AI9" s="36"/>
      <c r="AJ9" s="36"/>
      <c r="AK9" s="36"/>
      <c r="AL9" s="6" t="s">
        <v>284</v>
      </c>
      <c r="AM9" s="606" t="s">
        <v>159</v>
      </c>
      <c r="AN9" s="606"/>
      <c r="AO9" s="606"/>
      <c r="AP9" s="606"/>
      <c r="AQ9" s="606"/>
      <c r="AR9" s="606"/>
      <c r="AS9" s="606"/>
      <c r="AT9" s="606"/>
      <c r="AU9" s="606"/>
      <c r="AV9" s="606"/>
      <c r="AW9" s="606"/>
      <c r="AX9" s="606"/>
      <c r="AY9" s="606"/>
      <c r="AZ9" s="606"/>
      <c r="BA9" s="606"/>
      <c r="BB9" s="606"/>
      <c r="BC9" s="606"/>
      <c r="BD9" s="606"/>
      <c r="BE9" s="606"/>
      <c r="BF9" s="606"/>
      <c r="BG9" s="606"/>
      <c r="BH9" s="606"/>
      <c r="BI9" s="606"/>
      <c r="BJ9" s="606"/>
      <c r="BK9" s="606"/>
      <c r="BL9" s="606"/>
      <c r="BM9" s="606"/>
      <c r="BN9" s="606"/>
      <c r="BO9" s="606"/>
      <c r="BP9" s="606"/>
      <c r="BQ9" s="606"/>
      <c r="BR9" s="606"/>
      <c r="BS9" s="606"/>
      <c r="BT9" s="606"/>
      <c r="BU9" s="606"/>
      <c r="BV9" s="606"/>
      <c r="BW9" s="606"/>
      <c r="BX9" s="606"/>
      <c r="BY9" s="606"/>
      <c r="BZ9" s="60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</row>
    <row r="10" spans="1:93" s="59" customFormat="1" ht="11.2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10" t="s">
        <v>122</v>
      </c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</row>
    <row r="11" spans="1:93" s="5" customFormat="1" ht="15" customHeight="1" x14ac:dyDescent="0.25">
      <c r="Z11" s="5" t="s">
        <v>123</v>
      </c>
      <c r="AB11" s="649" t="s">
        <v>138</v>
      </c>
      <c r="AC11" s="649"/>
      <c r="AD11" s="649"/>
      <c r="AE11" s="649"/>
      <c r="AF11" s="649"/>
      <c r="AG11" s="649"/>
      <c r="AH11" s="649"/>
      <c r="AI11" s="649"/>
      <c r="AJ11" s="649"/>
      <c r="AK11" s="649"/>
      <c r="AL11" s="649"/>
      <c r="AM11" s="649"/>
      <c r="AN11" s="649"/>
      <c r="AO11" s="649"/>
      <c r="AP11" s="649"/>
      <c r="AQ11" s="649"/>
      <c r="AR11" s="649"/>
      <c r="AS11" s="649"/>
      <c r="AT11" s="649"/>
      <c r="AU11" s="649"/>
      <c r="AV11" s="649"/>
      <c r="AW11" s="649"/>
      <c r="AX11" s="649"/>
      <c r="AY11" s="649"/>
      <c r="AZ11" s="649"/>
      <c r="BA11" s="649"/>
      <c r="BB11" s="649"/>
      <c r="BC11" s="649"/>
      <c r="BD11" s="649"/>
      <c r="BE11" s="649"/>
      <c r="BF11" s="649"/>
      <c r="BG11" s="649"/>
      <c r="BH11" s="649"/>
      <c r="BI11" s="649"/>
      <c r="BJ11" s="649"/>
      <c r="BK11" s="649"/>
      <c r="BL11" s="649"/>
      <c r="BM11" s="649"/>
      <c r="BN11" s="649"/>
      <c r="BO11" s="649"/>
      <c r="BP11" s="649"/>
      <c r="BQ11" s="649"/>
      <c r="BR11" s="649"/>
      <c r="BS11" s="649"/>
      <c r="BT11" s="649"/>
      <c r="BU11" s="649"/>
      <c r="BV11" s="68"/>
      <c r="BW11" s="68"/>
    </row>
    <row r="12" spans="1:93" ht="11.25" customHeight="1" x14ac:dyDescent="0.2">
      <c r="Z12" s="20"/>
      <c r="AA12" s="20"/>
      <c r="AB12" s="61" t="s">
        <v>65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</row>
    <row r="13" spans="1:93" ht="15" x14ac:dyDescent="0.25">
      <c r="N13" s="5"/>
    </row>
    <row r="14" spans="1:93" s="91" customFormat="1" ht="14.25" customHeight="1" x14ac:dyDescent="0.2">
      <c r="A14" s="648" t="s">
        <v>283</v>
      </c>
      <c r="B14" s="648"/>
      <c r="C14" s="648"/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48"/>
      <c r="O14" s="648"/>
      <c r="P14" s="648"/>
      <c r="Q14" s="648"/>
      <c r="R14" s="648"/>
      <c r="S14" s="648"/>
      <c r="T14" s="648"/>
      <c r="U14" s="648"/>
      <c r="V14" s="648"/>
      <c r="W14" s="648"/>
      <c r="X14" s="648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  <c r="AL14" s="648"/>
      <c r="AM14" s="648"/>
      <c r="AN14" s="648"/>
      <c r="AO14" s="648"/>
      <c r="AP14" s="648"/>
      <c r="AQ14" s="648"/>
      <c r="AR14" s="648"/>
      <c r="AS14" s="648"/>
      <c r="AT14" s="648"/>
      <c r="AU14" s="648"/>
      <c r="AV14" s="648"/>
      <c r="AW14" s="648"/>
      <c r="AX14" s="648"/>
      <c r="AY14" s="648"/>
      <c r="AZ14" s="648"/>
      <c r="BA14" s="648"/>
      <c r="BB14" s="648"/>
      <c r="BC14" s="648"/>
      <c r="BD14" s="648"/>
      <c r="BE14" s="648"/>
      <c r="BF14" s="648"/>
      <c r="BG14" s="648" t="s">
        <v>325</v>
      </c>
      <c r="BH14" s="648"/>
      <c r="BI14" s="648"/>
      <c r="BJ14" s="648"/>
      <c r="BK14" s="648"/>
      <c r="BL14" s="648"/>
      <c r="BM14" s="648"/>
      <c r="BN14" s="648"/>
      <c r="BO14" s="648"/>
      <c r="BP14" s="648"/>
      <c r="BQ14" s="648"/>
      <c r="BR14" s="648"/>
      <c r="BS14" s="648"/>
      <c r="BT14" s="648"/>
      <c r="BU14" s="648"/>
      <c r="BV14" s="648"/>
      <c r="BW14" s="648"/>
      <c r="BX14" s="648"/>
      <c r="BY14" s="648"/>
      <c r="BZ14" s="648"/>
      <c r="CA14" s="648"/>
      <c r="CB14" s="648"/>
      <c r="CC14" s="648"/>
      <c r="CD14" s="648"/>
      <c r="CE14" s="648"/>
      <c r="CF14" s="648"/>
      <c r="CG14" s="648"/>
      <c r="CH14" s="648"/>
      <c r="CI14" s="648"/>
      <c r="CJ14" s="648"/>
      <c r="CK14" s="648"/>
      <c r="CL14" s="648"/>
      <c r="CM14" s="648"/>
      <c r="CN14" s="648"/>
      <c r="CO14" s="648"/>
    </row>
    <row r="15" spans="1:93" s="82" customFormat="1" ht="15" customHeight="1" x14ac:dyDescent="0.25">
      <c r="A15" s="89"/>
      <c r="B15" s="646" t="s">
        <v>114</v>
      </c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6"/>
      <c r="AK15" s="646"/>
      <c r="AL15" s="646"/>
      <c r="AM15" s="646"/>
      <c r="AN15" s="646"/>
      <c r="AO15" s="646"/>
      <c r="AP15" s="646"/>
      <c r="AQ15" s="646"/>
      <c r="AR15" s="646"/>
      <c r="AS15" s="646"/>
      <c r="AT15" s="646"/>
      <c r="AU15" s="646"/>
      <c r="AV15" s="646"/>
      <c r="AW15" s="646"/>
      <c r="AX15" s="646"/>
      <c r="AY15" s="646"/>
      <c r="AZ15" s="646"/>
      <c r="BA15" s="646"/>
      <c r="BB15" s="646"/>
      <c r="BC15" s="646"/>
      <c r="BD15" s="646"/>
      <c r="BE15" s="646"/>
      <c r="BF15" s="647"/>
      <c r="BG15" s="645">
        <v>0</v>
      </c>
      <c r="BH15" s="645"/>
      <c r="BI15" s="645"/>
      <c r="BJ15" s="645"/>
      <c r="BK15" s="645"/>
      <c r="BL15" s="645"/>
      <c r="BM15" s="645"/>
      <c r="BN15" s="645"/>
      <c r="BO15" s="645"/>
      <c r="BP15" s="645"/>
      <c r="BQ15" s="645"/>
      <c r="BR15" s="645"/>
      <c r="BS15" s="645"/>
      <c r="BT15" s="645"/>
      <c r="BU15" s="645"/>
      <c r="BV15" s="645"/>
      <c r="BW15" s="645"/>
      <c r="BX15" s="645"/>
      <c r="BY15" s="645"/>
      <c r="BZ15" s="645"/>
      <c r="CA15" s="645"/>
      <c r="CB15" s="645"/>
      <c r="CC15" s="645"/>
      <c r="CD15" s="645"/>
      <c r="CE15" s="645"/>
      <c r="CF15" s="645"/>
      <c r="CG15" s="645"/>
      <c r="CH15" s="645"/>
      <c r="CI15" s="645"/>
      <c r="CJ15" s="645"/>
      <c r="CK15" s="645"/>
      <c r="CL15" s="645"/>
      <c r="CM15" s="645"/>
      <c r="CN15" s="645"/>
      <c r="CO15" s="645"/>
    </row>
    <row r="16" spans="1:93" s="82" customFormat="1" ht="15" customHeight="1" x14ac:dyDescent="0.25">
      <c r="A16" s="89"/>
      <c r="B16" s="646" t="s">
        <v>113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  <c r="X16" s="646"/>
      <c r="Y16" s="646"/>
      <c r="Z16" s="646"/>
      <c r="AA16" s="646"/>
      <c r="AB16" s="646"/>
      <c r="AC16" s="646"/>
      <c r="AD16" s="646"/>
      <c r="AE16" s="646"/>
      <c r="AF16" s="646"/>
      <c r="AG16" s="646"/>
      <c r="AH16" s="646"/>
      <c r="AI16" s="646"/>
      <c r="AJ16" s="646"/>
      <c r="AK16" s="646"/>
      <c r="AL16" s="646"/>
      <c r="AM16" s="646"/>
      <c r="AN16" s="646"/>
      <c r="AO16" s="646"/>
      <c r="AP16" s="646"/>
      <c r="AQ16" s="646"/>
      <c r="AR16" s="646"/>
      <c r="AS16" s="646"/>
      <c r="AT16" s="646"/>
      <c r="AU16" s="646"/>
      <c r="AV16" s="646"/>
      <c r="AW16" s="646"/>
      <c r="AX16" s="646"/>
      <c r="AY16" s="646"/>
      <c r="AZ16" s="646"/>
      <c r="BA16" s="646"/>
      <c r="BB16" s="646"/>
      <c r="BC16" s="646"/>
      <c r="BD16" s="646"/>
      <c r="BE16" s="646"/>
      <c r="BF16" s="647"/>
      <c r="BG16" s="645">
        <v>0</v>
      </c>
      <c r="BH16" s="645"/>
      <c r="BI16" s="645"/>
      <c r="BJ16" s="645"/>
      <c r="BK16" s="645"/>
      <c r="BL16" s="645"/>
      <c r="BM16" s="645"/>
      <c r="BN16" s="645"/>
      <c r="BO16" s="645"/>
      <c r="BP16" s="645"/>
      <c r="BQ16" s="645"/>
      <c r="BR16" s="645"/>
      <c r="BS16" s="645"/>
      <c r="BT16" s="645"/>
      <c r="BU16" s="645"/>
      <c r="BV16" s="645"/>
      <c r="BW16" s="645"/>
      <c r="BX16" s="645"/>
      <c r="BY16" s="645"/>
      <c r="BZ16" s="645"/>
      <c r="CA16" s="645"/>
      <c r="CB16" s="645"/>
      <c r="CC16" s="645"/>
      <c r="CD16" s="645"/>
      <c r="CE16" s="645"/>
      <c r="CF16" s="645"/>
      <c r="CG16" s="645"/>
      <c r="CH16" s="645"/>
      <c r="CI16" s="645"/>
      <c r="CJ16" s="645"/>
      <c r="CK16" s="645"/>
      <c r="CL16" s="645"/>
      <c r="CM16" s="645"/>
      <c r="CN16" s="645"/>
      <c r="CO16" s="645"/>
    </row>
    <row r="17" spans="1:93" s="82" customFormat="1" ht="15" customHeight="1" x14ac:dyDescent="0.25">
      <c r="A17" s="89"/>
      <c r="B17" s="646" t="s">
        <v>112</v>
      </c>
      <c r="C17" s="646"/>
      <c r="D17" s="646"/>
      <c r="E17" s="646"/>
      <c r="F17" s="646"/>
      <c r="G17" s="646"/>
      <c r="H17" s="646"/>
      <c r="I17" s="646"/>
      <c r="J17" s="646"/>
      <c r="K17" s="646"/>
      <c r="L17" s="646"/>
      <c r="M17" s="646"/>
      <c r="N17" s="646"/>
      <c r="O17" s="646"/>
      <c r="P17" s="646"/>
      <c r="Q17" s="646"/>
      <c r="R17" s="646"/>
      <c r="S17" s="646"/>
      <c r="T17" s="646"/>
      <c r="U17" s="646"/>
      <c r="V17" s="646"/>
      <c r="W17" s="646"/>
      <c r="X17" s="646"/>
      <c r="Y17" s="646"/>
      <c r="Z17" s="646"/>
      <c r="AA17" s="646"/>
      <c r="AB17" s="646"/>
      <c r="AC17" s="646"/>
      <c r="AD17" s="646"/>
      <c r="AE17" s="646"/>
      <c r="AF17" s="646"/>
      <c r="AG17" s="646"/>
      <c r="AH17" s="646"/>
      <c r="AI17" s="646"/>
      <c r="AJ17" s="646"/>
      <c r="AK17" s="646"/>
      <c r="AL17" s="646"/>
      <c r="AM17" s="646"/>
      <c r="AN17" s="646"/>
      <c r="AO17" s="646"/>
      <c r="AP17" s="646"/>
      <c r="AQ17" s="646"/>
      <c r="AR17" s="646"/>
      <c r="AS17" s="646"/>
      <c r="AT17" s="646"/>
      <c r="AU17" s="646"/>
      <c r="AV17" s="646"/>
      <c r="AW17" s="646"/>
      <c r="AX17" s="646"/>
      <c r="AY17" s="646"/>
      <c r="AZ17" s="646"/>
      <c r="BA17" s="646"/>
      <c r="BB17" s="646"/>
      <c r="BC17" s="646"/>
      <c r="BD17" s="646"/>
      <c r="BE17" s="646"/>
      <c r="BF17" s="647"/>
      <c r="BG17" s="645">
        <v>0</v>
      </c>
      <c r="BH17" s="645"/>
      <c r="BI17" s="645"/>
      <c r="BJ17" s="645"/>
      <c r="BK17" s="645"/>
      <c r="BL17" s="645"/>
      <c r="BM17" s="645"/>
      <c r="BN17" s="645"/>
      <c r="BO17" s="645"/>
      <c r="BP17" s="645"/>
      <c r="BQ17" s="645"/>
      <c r="BR17" s="645"/>
      <c r="BS17" s="645"/>
      <c r="BT17" s="645"/>
      <c r="BU17" s="645"/>
      <c r="BV17" s="645"/>
      <c r="BW17" s="645"/>
      <c r="BX17" s="645"/>
      <c r="BY17" s="645"/>
      <c r="BZ17" s="645"/>
      <c r="CA17" s="645"/>
      <c r="CB17" s="645"/>
      <c r="CC17" s="645"/>
      <c r="CD17" s="645"/>
      <c r="CE17" s="645"/>
      <c r="CF17" s="645"/>
      <c r="CG17" s="645"/>
      <c r="CH17" s="645"/>
      <c r="CI17" s="645"/>
      <c r="CJ17" s="645"/>
      <c r="CK17" s="645"/>
      <c r="CL17" s="645"/>
      <c r="CM17" s="645"/>
      <c r="CN17" s="645"/>
      <c r="CO17" s="645"/>
    </row>
    <row r="18" spans="1:93" s="82" customFormat="1" ht="15" customHeight="1" x14ac:dyDescent="0.25">
      <c r="A18" s="89"/>
      <c r="B18" s="646" t="s">
        <v>111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  <c r="AA18" s="646"/>
      <c r="AB18" s="646"/>
      <c r="AC18" s="646"/>
      <c r="AD18" s="646"/>
      <c r="AE18" s="646"/>
      <c r="AF18" s="646"/>
      <c r="AG18" s="646"/>
      <c r="AH18" s="646"/>
      <c r="AI18" s="646"/>
      <c r="AJ18" s="646"/>
      <c r="AK18" s="646"/>
      <c r="AL18" s="646"/>
      <c r="AM18" s="646"/>
      <c r="AN18" s="646"/>
      <c r="AO18" s="646"/>
      <c r="AP18" s="646"/>
      <c r="AQ18" s="646"/>
      <c r="AR18" s="646"/>
      <c r="AS18" s="646"/>
      <c r="AT18" s="646"/>
      <c r="AU18" s="646"/>
      <c r="AV18" s="646"/>
      <c r="AW18" s="646"/>
      <c r="AX18" s="646"/>
      <c r="AY18" s="646"/>
      <c r="AZ18" s="646"/>
      <c r="BA18" s="646"/>
      <c r="BB18" s="646"/>
      <c r="BC18" s="646"/>
      <c r="BD18" s="646"/>
      <c r="BE18" s="646"/>
      <c r="BF18" s="647"/>
      <c r="BG18" s="645">
        <v>0</v>
      </c>
      <c r="BH18" s="645"/>
      <c r="BI18" s="645"/>
      <c r="BJ18" s="645"/>
      <c r="BK18" s="645"/>
      <c r="BL18" s="645"/>
      <c r="BM18" s="645"/>
      <c r="BN18" s="645"/>
      <c r="BO18" s="645"/>
      <c r="BP18" s="645"/>
      <c r="BQ18" s="645"/>
      <c r="BR18" s="645"/>
      <c r="BS18" s="645"/>
      <c r="BT18" s="645"/>
      <c r="BU18" s="645"/>
      <c r="BV18" s="645"/>
      <c r="BW18" s="645"/>
      <c r="BX18" s="645"/>
      <c r="BY18" s="645"/>
      <c r="BZ18" s="645"/>
      <c r="CA18" s="645"/>
      <c r="CB18" s="645"/>
      <c r="CC18" s="645"/>
      <c r="CD18" s="645"/>
      <c r="CE18" s="645"/>
      <c r="CF18" s="645"/>
      <c r="CG18" s="645"/>
      <c r="CH18" s="645"/>
      <c r="CI18" s="645"/>
      <c r="CJ18" s="645"/>
      <c r="CK18" s="645"/>
      <c r="CL18" s="645"/>
      <c r="CM18" s="645"/>
      <c r="CN18" s="645"/>
      <c r="CO18" s="645"/>
    </row>
    <row r="19" spans="1:93" s="82" customFormat="1" ht="15" customHeight="1" x14ac:dyDescent="0.25">
      <c r="A19" s="89"/>
      <c r="B19" s="646" t="s">
        <v>110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  <c r="W19" s="646"/>
      <c r="X19" s="646"/>
      <c r="Y19" s="646"/>
      <c r="Z19" s="646"/>
      <c r="AA19" s="646"/>
      <c r="AB19" s="646"/>
      <c r="AC19" s="646"/>
      <c r="AD19" s="646"/>
      <c r="AE19" s="646"/>
      <c r="AF19" s="646"/>
      <c r="AG19" s="646"/>
      <c r="AH19" s="646"/>
      <c r="AI19" s="646"/>
      <c r="AJ19" s="646"/>
      <c r="AK19" s="646"/>
      <c r="AL19" s="646"/>
      <c r="AM19" s="646"/>
      <c r="AN19" s="646"/>
      <c r="AO19" s="646"/>
      <c r="AP19" s="646"/>
      <c r="AQ19" s="646"/>
      <c r="AR19" s="646"/>
      <c r="AS19" s="646"/>
      <c r="AT19" s="646"/>
      <c r="AU19" s="646"/>
      <c r="AV19" s="646"/>
      <c r="AW19" s="646"/>
      <c r="AX19" s="646"/>
      <c r="AY19" s="646"/>
      <c r="AZ19" s="646"/>
      <c r="BA19" s="646"/>
      <c r="BB19" s="646"/>
      <c r="BC19" s="646"/>
      <c r="BD19" s="646"/>
      <c r="BE19" s="646"/>
      <c r="BF19" s="647"/>
      <c r="BG19" s="645">
        <v>0</v>
      </c>
      <c r="BH19" s="645"/>
      <c r="BI19" s="645"/>
      <c r="BJ19" s="645"/>
      <c r="BK19" s="645"/>
      <c r="BL19" s="645"/>
      <c r="BM19" s="645"/>
      <c r="BN19" s="645"/>
      <c r="BO19" s="645"/>
      <c r="BP19" s="645"/>
      <c r="BQ19" s="645"/>
      <c r="BR19" s="645"/>
      <c r="BS19" s="645"/>
      <c r="BT19" s="645"/>
      <c r="BU19" s="645"/>
      <c r="BV19" s="645"/>
      <c r="BW19" s="645"/>
      <c r="BX19" s="645"/>
      <c r="BY19" s="645"/>
      <c r="BZ19" s="645"/>
      <c r="CA19" s="645"/>
      <c r="CB19" s="645"/>
      <c r="CC19" s="645"/>
      <c r="CD19" s="645"/>
      <c r="CE19" s="645"/>
      <c r="CF19" s="645"/>
      <c r="CG19" s="645"/>
      <c r="CH19" s="645"/>
      <c r="CI19" s="645"/>
      <c r="CJ19" s="645"/>
      <c r="CK19" s="645"/>
      <c r="CL19" s="645"/>
      <c r="CM19" s="645"/>
      <c r="CN19" s="645"/>
      <c r="CO19" s="645"/>
    </row>
    <row r="20" spans="1:93" s="82" customFormat="1" ht="15" customHeight="1" x14ac:dyDescent="0.25">
      <c r="A20" s="89"/>
      <c r="B20" s="646" t="s">
        <v>109</v>
      </c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  <c r="X20" s="646"/>
      <c r="Y20" s="646"/>
      <c r="Z20" s="646"/>
      <c r="AA20" s="646"/>
      <c r="AB20" s="646"/>
      <c r="AC20" s="646"/>
      <c r="AD20" s="646"/>
      <c r="AE20" s="646"/>
      <c r="AF20" s="646"/>
      <c r="AG20" s="646"/>
      <c r="AH20" s="646"/>
      <c r="AI20" s="646"/>
      <c r="AJ20" s="646"/>
      <c r="AK20" s="646"/>
      <c r="AL20" s="646"/>
      <c r="AM20" s="646"/>
      <c r="AN20" s="646"/>
      <c r="AO20" s="646"/>
      <c r="AP20" s="646"/>
      <c r="AQ20" s="646"/>
      <c r="AR20" s="646"/>
      <c r="AS20" s="646"/>
      <c r="AT20" s="646"/>
      <c r="AU20" s="646"/>
      <c r="AV20" s="646"/>
      <c r="AW20" s="646"/>
      <c r="AX20" s="646"/>
      <c r="AY20" s="646"/>
      <c r="AZ20" s="646"/>
      <c r="BA20" s="646"/>
      <c r="BB20" s="646"/>
      <c r="BC20" s="646"/>
      <c r="BD20" s="646"/>
      <c r="BE20" s="646"/>
      <c r="BF20" s="647"/>
      <c r="BG20" s="645">
        <v>0</v>
      </c>
      <c r="BH20" s="645"/>
      <c r="BI20" s="645"/>
      <c r="BJ20" s="645"/>
      <c r="BK20" s="645"/>
      <c r="BL20" s="645"/>
      <c r="BM20" s="645"/>
      <c r="BN20" s="645"/>
      <c r="BO20" s="645"/>
      <c r="BP20" s="645"/>
      <c r="BQ20" s="645"/>
      <c r="BR20" s="645"/>
      <c r="BS20" s="645"/>
      <c r="BT20" s="645"/>
      <c r="BU20" s="645"/>
      <c r="BV20" s="645"/>
      <c r="BW20" s="645"/>
      <c r="BX20" s="645"/>
      <c r="BY20" s="645"/>
      <c r="BZ20" s="645"/>
      <c r="CA20" s="645"/>
      <c r="CB20" s="645"/>
      <c r="CC20" s="645"/>
      <c r="CD20" s="645"/>
      <c r="CE20" s="645"/>
      <c r="CF20" s="645"/>
      <c r="CG20" s="645"/>
      <c r="CH20" s="645"/>
      <c r="CI20" s="645"/>
      <c r="CJ20" s="645"/>
      <c r="CK20" s="645"/>
      <c r="CL20" s="645"/>
      <c r="CM20" s="645"/>
      <c r="CN20" s="645"/>
      <c r="CO20" s="645"/>
    </row>
    <row r="21" spans="1:93" s="82" customFormat="1" ht="15" customHeight="1" x14ac:dyDescent="0.25">
      <c r="A21" s="89"/>
      <c r="B21" s="646" t="s">
        <v>108</v>
      </c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646"/>
      <c r="V21" s="646"/>
      <c r="W21" s="646"/>
      <c r="X21" s="646"/>
      <c r="Y21" s="646"/>
      <c r="Z21" s="646"/>
      <c r="AA21" s="646"/>
      <c r="AB21" s="646"/>
      <c r="AC21" s="646"/>
      <c r="AD21" s="646"/>
      <c r="AE21" s="646"/>
      <c r="AF21" s="646"/>
      <c r="AG21" s="646"/>
      <c r="AH21" s="646"/>
      <c r="AI21" s="646"/>
      <c r="AJ21" s="646"/>
      <c r="AK21" s="646"/>
      <c r="AL21" s="646"/>
      <c r="AM21" s="646"/>
      <c r="AN21" s="646"/>
      <c r="AO21" s="646"/>
      <c r="AP21" s="646"/>
      <c r="AQ21" s="646"/>
      <c r="AR21" s="646"/>
      <c r="AS21" s="646"/>
      <c r="AT21" s="646"/>
      <c r="AU21" s="646"/>
      <c r="AV21" s="646"/>
      <c r="AW21" s="646"/>
      <c r="AX21" s="646"/>
      <c r="AY21" s="646"/>
      <c r="AZ21" s="646"/>
      <c r="BA21" s="646"/>
      <c r="BB21" s="646"/>
      <c r="BC21" s="646"/>
      <c r="BD21" s="646"/>
      <c r="BE21" s="646"/>
      <c r="BF21" s="647"/>
      <c r="BG21" s="645">
        <v>0</v>
      </c>
      <c r="BH21" s="645"/>
      <c r="BI21" s="645"/>
      <c r="BJ21" s="645"/>
      <c r="BK21" s="645"/>
      <c r="BL21" s="645"/>
      <c r="BM21" s="645"/>
      <c r="BN21" s="645"/>
      <c r="BO21" s="645"/>
      <c r="BP21" s="645"/>
      <c r="BQ21" s="645"/>
      <c r="BR21" s="645"/>
      <c r="BS21" s="645"/>
      <c r="BT21" s="645"/>
      <c r="BU21" s="645"/>
      <c r="BV21" s="645"/>
      <c r="BW21" s="645"/>
      <c r="BX21" s="645"/>
      <c r="BY21" s="645"/>
      <c r="BZ21" s="645"/>
      <c r="CA21" s="645"/>
      <c r="CB21" s="645"/>
      <c r="CC21" s="645"/>
      <c r="CD21" s="645"/>
      <c r="CE21" s="645"/>
      <c r="CF21" s="645"/>
      <c r="CG21" s="645"/>
      <c r="CH21" s="645"/>
      <c r="CI21" s="645"/>
      <c r="CJ21" s="645"/>
      <c r="CK21" s="645"/>
      <c r="CL21" s="645"/>
      <c r="CM21" s="645"/>
      <c r="CN21" s="645"/>
      <c r="CO21" s="645"/>
    </row>
    <row r="22" spans="1:93" s="82" customFormat="1" ht="15" customHeight="1" x14ac:dyDescent="0.25">
      <c r="A22" s="89"/>
      <c r="B22" s="646" t="s">
        <v>107</v>
      </c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6"/>
      <c r="X22" s="646"/>
      <c r="Y22" s="646"/>
      <c r="Z22" s="646"/>
      <c r="AA22" s="646"/>
      <c r="AB22" s="646"/>
      <c r="AC22" s="646"/>
      <c r="AD22" s="646"/>
      <c r="AE22" s="646"/>
      <c r="AF22" s="646"/>
      <c r="AG22" s="646"/>
      <c r="AH22" s="646"/>
      <c r="AI22" s="646"/>
      <c r="AJ22" s="646"/>
      <c r="AK22" s="646"/>
      <c r="AL22" s="646"/>
      <c r="AM22" s="646"/>
      <c r="AN22" s="646"/>
      <c r="AO22" s="646"/>
      <c r="AP22" s="646"/>
      <c r="AQ22" s="646"/>
      <c r="AR22" s="646"/>
      <c r="AS22" s="646"/>
      <c r="AT22" s="646"/>
      <c r="AU22" s="646"/>
      <c r="AV22" s="646"/>
      <c r="AW22" s="646"/>
      <c r="AX22" s="646"/>
      <c r="AY22" s="646"/>
      <c r="AZ22" s="646"/>
      <c r="BA22" s="646"/>
      <c r="BB22" s="646"/>
      <c r="BC22" s="646"/>
      <c r="BD22" s="646"/>
      <c r="BE22" s="646"/>
      <c r="BF22" s="647"/>
      <c r="BG22" s="645">
        <v>0</v>
      </c>
      <c r="BH22" s="645"/>
      <c r="BI22" s="645"/>
      <c r="BJ22" s="645"/>
      <c r="BK22" s="645"/>
      <c r="BL22" s="645"/>
      <c r="BM22" s="645"/>
      <c r="BN22" s="645"/>
      <c r="BO22" s="645"/>
      <c r="BP22" s="645"/>
      <c r="BQ22" s="645"/>
      <c r="BR22" s="645"/>
      <c r="BS22" s="645"/>
      <c r="BT22" s="645"/>
      <c r="BU22" s="645"/>
      <c r="BV22" s="645"/>
      <c r="BW22" s="645"/>
      <c r="BX22" s="645"/>
      <c r="BY22" s="645"/>
      <c r="BZ22" s="645"/>
      <c r="CA22" s="645"/>
      <c r="CB22" s="645"/>
      <c r="CC22" s="645"/>
      <c r="CD22" s="645"/>
      <c r="CE22" s="645"/>
      <c r="CF22" s="645"/>
      <c r="CG22" s="645"/>
      <c r="CH22" s="645"/>
      <c r="CI22" s="645"/>
      <c r="CJ22" s="645"/>
      <c r="CK22" s="645"/>
      <c r="CL22" s="645"/>
      <c r="CM22" s="645"/>
      <c r="CN22" s="645"/>
      <c r="CO22" s="645"/>
    </row>
    <row r="23" spans="1:93" s="82" customFormat="1" ht="15" customHeight="1" x14ac:dyDescent="0.25">
      <c r="A23" s="89"/>
      <c r="B23" s="646" t="s">
        <v>106</v>
      </c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6"/>
      <c r="O23" s="646"/>
      <c r="P23" s="646"/>
      <c r="Q23" s="646"/>
      <c r="R23" s="646"/>
      <c r="S23" s="646"/>
      <c r="T23" s="646"/>
      <c r="U23" s="646"/>
      <c r="V23" s="646"/>
      <c r="W23" s="646"/>
      <c r="X23" s="646"/>
      <c r="Y23" s="646"/>
      <c r="Z23" s="646"/>
      <c r="AA23" s="646"/>
      <c r="AB23" s="646"/>
      <c r="AC23" s="646"/>
      <c r="AD23" s="646"/>
      <c r="AE23" s="646"/>
      <c r="AF23" s="646"/>
      <c r="AG23" s="646"/>
      <c r="AH23" s="646"/>
      <c r="AI23" s="646"/>
      <c r="AJ23" s="646"/>
      <c r="AK23" s="646"/>
      <c r="AL23" s="646"/>
      <c r="AM23" s="646"/>
      <c r="AN23" s="646"/>
      <c r="AO23" s="646"/>
      <c r="AP23" s="646"/>
      <c r="AQ23" s="646"/>
      <c r="AR23" s="646"/>
      <c r="AS23" s="646"/>
      <c r="AT23" s="646"/>
      <c r="AU23" s="646"/>
      <c r="AV23" s="646"/>
      <c r="AW23" s="646"/>
      <c r="AX23" s="646"/>
      <c r="AY23" s="646"/>
      <c r="AZ23" s="646"/>
      <c r="BA23" s="646"/>
      <c r="BB23" s="646"/>
      <c r="BC23" s="646"/>
      <c r="BD23" s="646"/>
      <c r="BE23" s="646"/>
      <c r="BF23" s="647"/>
      <c r="BG23" s="645">
        <v>0</v>
      </c>
      <c r="BH23" s="645"/>
      <c r="BI23" s="645"/>
      <c r="BJ23" s="645"/>
      <c r="BK23" s="645"/>
      <c r="BL23" s="645"/>
      <c r="BM23" s="645"/>
      <c r="BN23" s="645"/>
      <c r="BO23" s="645"/>
      <c r="BP23" s="645"/>
      <c r="BQ23" s="645"/>
      <c r="BR23" s="645"/>
      <c r="BS23" s="645"/>
      <c r="BT23" s="645"/>
      <c r="BU23" s="645"/>
      <c r="BV23" s="645"/>
      <c r="BW23" s="645"/>
      <c r="BX23" s="645"/>
      <c r="BY23" s="645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5"/>
      <c r="CL23" s="645"/>
      <c r="CM23" s="645"/>
      <c r="CN23" s="645"/>
      <c r="CO23" s="645"/>
    </row>
    <row r="24" spans="1:93" s="82" customFormat="1" ht="15" customHeight="1" x14ac:dyDescent="0.25">
      <c r="A24" s="89"/>
      <c r="B24" s="646" t="s">
        <v>105</v>
      </c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  <c r="R24" s="646"/>
      <c r="S24" s="646"/>
      <c r="T24" s="646"/>
      <c r="U24" s="646"/>
      <c r="V24" s="646"/>
      <c r="W24" s="646"/>
      <c r="X24" s="646"/>
      <c r="Y24" s="646"/>
      <c r="Z24" s="646"/>
      <c r="AA24" s="646"/>
      <c r="AB24" s="646"/>
      <c r="AC24" s="646"/>
      <c r="AD24" s="646"/>
      <c r="AE24" s="646"/>
      <c r="AF24" s="646"/>
      <c r="AG24" s="646"/>
      <c r="AH24" s="646"/>
      <c r="AI24" s="646"/>
      <c r="AJ24" s="646"/>
      <c r="AK24" s="646"/>
      <c r="AL24" s="646"/>
      <c r="AM24" s="646"/>
      <c r="AN24" s="646"/>
      <c r="AO24" s="646"/>
      <c r="AP24" s="646"/>
      <c r="AQ24" s="646"/>
      <c r="AR24" s="646"/>
      <c r="AS24" s="646"/>
      <c r="AT24" s="646"/>
      <c r="AU24" s="646"/>
      <c r="AV24" s="646"/>
      <c r="AW24" s="646"/>
      <c r="AX24" s="646"/>
      <c r="AY24" s="646"/>
      <c r="AZ24" s="646"/>
      <c r="BA24" s="646"/>
      <c r="BB24" s="646"/>
      <c r="BC24" s="646"/>
      <c r="BD24" s="646"/>
      <c r="BE24" s="646"/>
      <c r="BF24" s="647"/>
      <c r="BG24" s="645">
        <v>12655</v>
      </c>
      <c r="BH24" s="645"/>
      <c r="BI24" s="645"/>
      <c r="BJ24" s="645"/>
      <c r="BK24" s="645"/>
      <c r="BL24" s="645"/>
      <c r="BM24" s="645"/>
      <c r="BN24" s="645"/>
      <c r="BO24" s="645"/>
      <c r="BP24" s="645"/>
      <c r="BQ24" s="645"/>
      <c r="BR24" s="645"/>
      <c r="BS24" s="645"/>
      <c r="BT24" s="645"/>
      <c r="BU24" s="645"/>
      <c r="BV24" s="645"/>
      <c r="BW24" s="645"/>
      <c r="BX24" s="645"/>
      <c r="BY24" s="645"/>
      <c r="BZ24" s="645"/>
      <c r="CA24" s="645"/>
      <c r="CB24" s="645"/>
      <c r="CC24" s="645"/>
      <c r="CD24" s="645"/>
      <c r="CE24" s="645"/>
      <c r="CF24" s="645"/>
      <c r="CG24" s="645"/>
      <c r="CH24" s="645"/>
      <c r="CI24" s="645"/>
      <c r="CJ24" s="645"/>
      <c r="CK24" s="645"/>
      <c r="CL24" s="645"/>
      <c r="CM24" s="645"/>
      <c r="CN24" s="645"/>
      <c r="CO24" s="645"/>
    </row>
    <row r="25" spans="1:93" s="82" customFormat="1" ht="15" customHeight="1" x14ac:dyDescent="0.25">
      <c r="A25" s="89"/>
      <c r="B25" s="646" t="s">
        <v>88</v>
      </c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646"/>
      <c r="P25" s="646"/>
      <c r="Q25" s="646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46"/>
      <c r="AD25" s="646"/>
      <c r="AE25" s="646"/>
      <c r="AF25" s="646"/>
      <c r="AG25" s="646"/>
      <c r="AH25" s="646"/>
      <c r="AI25" s="646"/>
      <c r="AJ25" s="646"/>
      <c r="AK25" s="646"/>
      <c r="AL25" s="646"/>
      <c r="AM25" s="646"/>
      <c r="AN25" s="646"/>
      <c r="AO25" s="646"/>
      <c r="AP25" s="646"/>
      <c r="AQ25" s="646"/>
      <c r="AR25" s="646"/>
      <c r="AS25" s="646"/>
      <c r="AT25" s="646"/>
      <c r="AU25" s="646"/>
      <c r="AV25" s="646"/>
      <c r="AW25" s="646"/>
      <c r="AX25" s="646"/>
      <c r="AY25" s="646"/>
      <c r="AZ25" s="646"/>
      <c r="BA25" s="646"/>
      <c r="BB25" s="646"/>
      <c r="BC25" s="646"/>
      <c r="BD25" s="646"/>
      <c r="BE25" s="646"/>
      <c r="BF25" s="647"/>
      <c r="BG25" s="645">
        <f>BG24+BG15</f>
        <v>12655</v>
      </c>
      <c r="BH25" s="645"/>
      <c r="BI25" s="645"/>
      <c r="BJ25" s="645"/>
      <c r="BK25" s="645"/>
      <c r="BL25" s="645"/>
      <c r="BM25" s="645"/>
      <c r="BN25" s="645"/>
      <c r="BO25" s="645"/>
      <c r="BP25" s="645"/>
      <c r="BQ25" s="645"/>
      <c r="BR25" s="645"/>
      <c r="BS25" s="645"/>
      <c r="BT25" s="645"/>
      <c r="BU25" s="645"/>
      <c r="BV25" s="645"/>
      <c r="BW25" s="645"/>
      <c r="BX25" s="645"/>
      <c r="BY25" s="645"/>
      <c r="BZ25" s="645"/>
      <c r="CA25" s="645"/>
      <c r="CB25" s="645"/>
      <c r="CC25" s="645"/>
      <c r="CD25" s="645"/>
      <c r="CE25" s="645"/>
      <c r="CF25" s="645"/>
      <c r="CG25" s="645"/>
      <c r="CH25" s="645"/>
      <c r="CI25" s="645"/>
      <c r="CJ25" s="645"/>
      <c r="CK25" s="645"/>
      <c r="CL25" s="645"/>
      <c r="CM25" s="645"/>
      <c r="CN25" s="645"/>
      <c r="CO25" s="645"/>
    </row>
    <row r="27" spans="1:93" ht="15" x14ac:dyDescent="0.25">
      <c r="A27" s="1"/>
      <c r="B27" s="1"/>
      <c r="C27" s="5"/>
      <c r="D27" s="5"/>
      <c r="E27" s="5"/>
      <c r="F27" s="5"/>
      <c r="G27" s="5"/>
      <c r="H27" s="5"/>
      <c r="I27" s="5"/>
      <c r="J27" s="5"/>
    </row>
    <row r="28" spans="1:93" x14ac:dyDescent="0.2">
      <c r="A28" s="3"/>
      <c r="B28" s="3"/>
    </row>
  </sheetData>
  <mergeCells count="33">
    <mergeCell ref="A5:AW5"/>
    <mergeCell ref="Z7:AC7"/>
    <mergeCell ref="AD7:CF7"/>
    <mergeCell ref="M7:Y7"/>
    <mergeCell ref="B25:BF25"/>
    <mergeCell ref="BG25:CO25"/>
    <mergeCell ref="B22:BF22"/>
    <mergeCell ref="BG22:CO22"/>
    <mergeCell ref="B23:BF23"/>
    <mergeCell ref="BG23:CO23"/>
    <mergeCell ref="B24:BF24"/>
    <mergeCell ref="BG24:CO24"/>
    <mergeCell ref="B19:BF19"/>
    <mergeCell ref="BG19:CO19"/>
    <mergeCell ref="B20:BF20"/>
    <mergeCell ref="BG20:CO20"/>
    <mergeCell ref="B21:BF21"/>
    <mergeCell ref="BG21:CO21"/>
    <mergeCell ref="B16:BF16"/>
    <mergeCell ref="BG16:CO16"/>
    <mergeCell ref="B17:BF17"/>
    <mergeCell ref="BG17:CO17"/>
    <mergeCell ref="B18:BF18"/>
    <mergeCell ref="BG18:CO18"/>
    <mergeCell ref="AX6:CO6"/>
    <mergeCell ref="A8:CO8"/>
    <mergeCell ref="AM9:BZ9"/>
    <mergeCell ref="BG15:CO15"/>
    <mergeCell ref="B15:BF15"/>
    <mergeCell ref="AM10:BZ10"/>
    <mergeCell ref="A14:BF14"/>
    <mergeCell ref="BG14:CO14"/>
    <mergeCell ref="AB11:BU11"/>
  </mergeCells>
  <pageMargins left="0.78740157480314965" right="0.51181102362204722" top="0.59055118110236227" bottom="0.39370078740157483" header="0.19685039370078741" footer="0.19685039370078741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8"/>
  <sheetViews>
    <sheetView view="pageBreakPreview" zoomScaleNormal="100" zoomScaleSheetLayoutView="100" workbookViewId="0">
      <selection activeCell="CC38" sqref="CC38"/>
    </sheetView>
  </sheetViews>
  <sheetFormatPr defaultColWidth="0.85546875" defaultRowHeight="12.75" x14ac:dyDescent="0.2"/>
  <cols>
    <col min="1" max="93" width="1" style="2" customWidth="1"/>
    <col min="94" max="16384" width="0.85546875" style="2"/>
  </cols>
  <sheetData>
    <row r="1" spans="1:93" s="5" customFormat="1" ht="15" x14ac:dyDescent="0.25">
      <c r="CO1" s="34" t="s">
        <v>282</v>
      </c>
    </row>
    <row r="2" spans="1:93" s="5" customFormat="1" ht="10.5" customHeight="1" x14ac:dyDescent="0.25">
      <c r="CO2" s="35" t="s">
        <v>92</v>
      </c>
    </row>
    <row r="3" spans="1:93" s="5" customFormat="1" ht="15" x14ac:dyDescent="0.25">
      <c r="CO3" s="17" t="s">
        <v>119</v>
      </c>
    </row>
    <row r="4" spans="1:93" s="5" customFormat="1" ht="15" x14ac:dyDescent="0.25">
      <c r="CO4" s="17"/>
    </row>
    <row r="5" spans="1:93" s="116" customFormat="1" ht="21.75" customHeight="1" x14ac:dyDescent="0.2">
      <c r="A5" s="650" t="s">
        <v>286</v>
      </c>
      <c r="B5" s="650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  <c r="AN5" s="650"/>
      <c r="AO5" s="650"/>
      <c r="AP5" s="650"/>
      <c r="AQ5" s="650"/>
      <c r="AR5" s="650"/>
      <c r="AS5" s="650"/>
      <c r="AT5" s="650"/>
      <c r="AU5" s="650"/>
      <c r="AV5" s="650"/>
      <c r="AW5" s="650"/>
      <c r="AX5" s="115" t="s">
        <v>100</v>
      </c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</row>
    <row r="6" spans="1:93" s="59" customFormat="1" ht="11.25" customHeight="1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AX6" s="610" t="s">
        <v>11</v>
      </c>
      <c r="AY6" s="610"/>
      <c r="AZ6" s="610"/>
      <c r="BA6" s="610"/>
      <c r="BB6" s="610"/>
      <c r="BC6" s="610"/>
      <c r="BD6" s="610"/>
      <c r="BE6" s="610"/>
      <c r="BF6" s="610"/>
      <c r="BG6" s="610"/>
      <c r="BH6" s="610"/>
      <c r="BI6" s="610"/>
      <c r="BJ6" s="610"/>
      <c r="BK6" s="610"/>
      <c r="BL6" s="610"/>
      <c r="BM6" s="610"/>
      <c r="BN6" s="610"/>
      <c r="BO6" s="610"/>
      <c r="BP6" s="610"/>
      <c r="BQ6" s="610"/>
      <c r="BR6" s="610"/>
      <c r="BS6" s="610"/>
      <c r="BT6" s="610"/>
      <c r="BU6" s="610"/>
      <c r="BV6" s="610"/>
      <c r="BW6" s="610"/>
      <c r="BX6" s="610"/>
      <c r="BY6" s="610"/>
      <c r="BZ6" s="610"/>
      <c r="CA6" s="610"/>
      <c r="CB6" s="610"/>
      <c r="CC6" s="610"/>
      <c r="CD6" s="610"/>
      <c r="CE6" s="610"/>
      <c r="CF6" s="610"/>
      <c r="CG6" s="610"/>
      <c r="CH6" s="610"/>
      <c r="CI6" s="610"/>
      <c r="CJ6" s="610"/>
      <c r="CK6" s="610"/>
      <c r="CL6" s="610"/>
      <c r="CM6" s="610"/>
      <c r="CN6" s="610"/>
      <c r="CO6" s="610"/>
    </row>
    <row r="7" spans="1:93" s="59" customFormat="1" ht="15.75" x14ac:dyDescent="0.25">
      <c r="M7" s="651" t="s">
        <v>331</v>
      </c>
      <c r="N7" s="651"/>
      <c r="O7" s="651"/>
      <c r="P7" s="651"/>
      <c r="Q7" s="651"/>
      <c r="R7" s="651"/>
      <c r="S7" s="651"/>
      <c r="T7" s="651"/>
      <c r="U7" s="651"/>
      <c r="V7" s="651"/>
      <c r="W7" s="651"/>
      <c r="X7" s="651"/>
      <c r="Y7" s="651"/>
      <c r="Z7" s="652" t="s">
        <v>507</v>
      </c>
      <c r="AA7" s="652"/>
      <c r="AB7" s="652"/>
      <c r="AC7" s="652"/>
      <c r="AD7" s="609" t="s">
        <v>285</v>
      </c>
      <c r="AE7" s="609"/>
      <c r="AF7" s="609"/>
      <c r="AG7" s="609"/>
      <c r="AH7" s="609"/>
      <c r="AI7" s="609"/>
      <c r="AJ7" s="609"/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  <c r="BB7" s="609"/>
      <c r="BC7" s="609"/>
      <c r="BD7" s="609"/>
      <c r="BE7" s="609"/>
      <c r="BF7" s="609"/>
      <c r="BG7" s="609"/>
      <c r="BH7" s="609"/>
      <c r="BI7" s="609"/>
      <c r="BJ7" s="609"/>
      <c r="BK7" s="609"/>
      <c r="BL7" s="609"/>
      <c r="BM7" s="609"/>
      <c r="BN7" s="609"/>
      <c r="BO7" s="609"/>
      <c r="BP7" s="609"/>
      <c r="BQ7" s="609"/>
      <c r="BR7" s="609"/>
      <c r="BS7" s="609"/>
      <c r="BT7" s="609"/>
      <c r="BU7" s="609"/>
      <c r="BV7" s="609"/>
      <c r="BW7" s="609"/>
      <c r="BX7" s="609"/>
      <c r="BY7" s="609"/>
      <c r="BZ7" s="609"/>
      <c r="CA7" s="609"/>
      <c r="CB7" s="609"/>
      <c r="CC7" s="609"/>
      <c r="CD7" s="609"/>
      <c r="CE7" s="609"/>
      <c r="CF7" s="609"/>
      <c r="CG7" s="119"/>
      <c r="CH7" s="119"/>
      <c r="CI7" s="119"/>
      <c r="CJ7" s="119"/>
      <c r="CK7" s="119"/>
      <c r="CL7" s="119"/>
      <c r="CM7" s="119"/>
      <c r="CN7" s="118"/>
      <c r="CO7" s="118"/>
    </row>
    <row r="8" spans="1:93" s="59" customFormat="1" ht="15.75" x14ac:dyDescent="0.25">
      <c r="A8" s="591" t="s">
        <v>287</v>
      </c>
      <c r="B8" s="591"/>
      <c r="C8" s="591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  <c r="BI8" s="591"/>
      <c r="BJ8" s="591"/>
      <c r="BK8" s="591"/>
      <c r="BL8" s="591"/>
      <c r="BM8" s="591"/>
      <c r="BN8" s="591"/>
      <c r="BO8" s="591"/>
      <c r="BP8" s="591"/>
      <c r="BQ8" s="591"/>
      <c r="BR8" s="591"/>
      <c r="BS8" s="591"/>
      <c r="BT8" s="591"/>
      <c r="BU8" s="591"/>
      <c r="BV8" s="591"/>
      <c r="BW8" s="591"/>
      <c r="BX8" s="591"/>
      <c r="BY8" s="591"/>
      <c r="BZ8" s="591"/>
      <c r="CA8" s="591"/>
      <c r="CB8" s="591"/>
      <c r="CC8" s="591"/>
      <c r="CD8" s="591"/>
      <c r="CE8" s="591"/>
      <c r="CF8" s="591"/>
      <c r="CG8" s="591"/>
      <c r="CH8" s="591"/>
      <c r="CI8" s="591"/>
      <c r="CJ8" s="591"/>
      <c r="CK8" s="591"/>
      <c r="CL8" s="591"/>
      <c r="CM8" s="591"/>
      <c r="CN8" s="591"/>
      <c r="CO8" s="591"/>
    </row>
    <row r="9" spans="1:93" s="59" customFormat="1" ht="15.75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U9" s="118"/>
      <c r="V9" s="118"/>
      <c r="W9" s="118"/>
      <c r="X9" s="118"/>
      <c r="Y9" s="118"/>
      <c r="Z9" s="118"/>
      <c r="AA9" s="118"/>
      <c r="AB9" s="118"/>
      <c r="AC9" s="2"/>
      <c r="AD9" s="118"/>
      <c r="AE9" s="118"/>
      <c r="AF9" s="118"/>
      <c r="AG9" s="118"/>
      <c r="AH9" s="118"/>
      <c r="AI9" s="118"/>
      <c r="AJ9" s="118"/>
      <c r="AK9" s="118"/>
      <c r="AL9" s="117" t="s">
        <v>284</v>
      </c>
      <c r="AM9" s="606" t="s">
        <v>159</v>
      </c>
      <c r="AN9" s="606"/>
      <c r="AO9" s="606"/>
      <c r="AP9" s="606"/>
      <c r="AQ9" s="606"/>
      <c r="AR9" s="606"/>
      <c r="AS9" s="606"/>
      <c r="AT9" s="606"/>
      <c r="AU9" s="606"/>
      <c r="AV9" s="606"/>
      <c r="AW9" s="606"/>
      <c r="AX9" s="606"/>
      <c r="AY9" s="606"/>
      <c r="AZ9" s="606"/>
      <c r="BA9" s="606"/>
      <c r="BB9" s="606"/>
      <c r="BC9" s="606"/>
      <c r="BD9" s="606"/>
      <c r="BE9" s="606"/>
      <c r="BF9" s="606"/>
      <c r="BG9" s="606"/>
      <c r="BH9" s="606"/>
      <c r="BI9" s="606"/>
      <c r="BJ9" s="606"/>
      <c r="BK9" s="606"/>
      <c r="BL9" s="606"/>
      <c r="BM9" s="606"/>
      <c r="BN9" s="606"/>
      <c r="BO9" s="606"/>
      <c r="BP9" s="606"/>
      <c r="BQ9" s="606"/>
      <c r="BR9" s="606"/>
      <c r="BS9" s="606"/>
      <c r="BT9" s="606"/>
      <c r="BU9" s="606"/>
      <c r="BV9" s="606"/>
      <c r="BW9" s="606"/>
      <c r="BX9" s="606"/>
      <c r="BY9" s="606"/>
      <c r="BZ9" s="606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</row>
    <row r="10" spans="1:93" s="59" customFormat="1" ht="11.25" customHeight="1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10" t="s">
        <v>122</v>
      </c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  <c r="BQ10" s="610"/>
      <c r="BR10" s="610"/>
      <c r="BS10" s="610"/>
      <c r="BT10" s="610"/>
      <c r="BU10" s="610"/>
      <c r="BV10" s="610"/>
      <c r="BW10" s="610"/>
      <c r="BX10" s="610"/>
      <c r="BY10" s="610"/>
      <c r="BZ10" s="610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</row>
    <row r="11" spans="1:93" s="5" customFormat="1" ht="15" customHeight="1" x14ac:dyDescent="0.25">
      <c r="A11" s="5" t="s">
        <v>123</v>
      </c>
      <c r="C11" s="90" t="s">
        <v>138</v>
      </c>
      <c r="D11" s="9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</row>
    <row r="12" spans="1:93" ht="11.25" customHeight="1" x14ac:dyDescent="0.2">
      <c r="A12" s="20"/>
      <c r="B12" s="20"/>
      <c r="C12" s="61" t="s">
        <v>65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</row>
    <row r="13" spans="1:93" ht="15" x14ac:dyDescent="0.25">
      <c r="N13" s="5"/>
      <c r="BG13" s="653" t="s">
        <v>759</v>
      </c>
      <c r="BH13" s="653"/>
      <c r="BI13" s="653"/>
      <c r="BJ13" s="653"/>
      <c r="BK13" s="653"/>
      <c r="BL13" s="653"/>
      <c r="BM13" s="653"/>
      <c r="BN13" s="653"/>
      <c r="BO13" s="653"/>
      <c r="BP13" s="653"/>
      <c r="BQ13" s="653"/>
      <c r="BR13" s="653"/>
      <c r="BS13" s="653"/>
      <c r="BT13" s="653"/>
      <c r="BU13" s="653"/>
      <c r="BV13" s="653"/>
      <c r="BW13" s="653"/>
      <c r="BX13" s="653"/>
      <c r="BY13" s="653"/>
      <c r="BZ13" s="653"/>
      <c r="CA13" s="653"/>
      <c r="CB13" s="653"/>
      <c r="CC13" s="653"/>
      <c r="CD13" s="653"/>
      <c r="CE13" s="653"/>
      <c r="CF13" s="653"/>
      <c r="CG13" s="653"/>
      <c r="CH13" s="653"/>
      <c r="CI13" s="653"/>
      <c r="CJ13" s="653"/>
      <c r="CK13" s="653"/>
      <c r="CL13" s="653"/>
      <c r="CM13" s="653"/>
      <c r="CN13" s="653"/>
      <c r="CO13" s="653"/>
    </row>
    <row r="14" spans="1:93" s="91" customFormat="1" ht="14.25" customHeight="1" x14ac:dyDescent="0.2">
      <c r="A14" s="648" t="s">
        <v>283</v>
      </c>
      <c r="B14" s="648"/>
      <c r="C14" s="648"/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48"/>
      <c r="O14" s="648"/>
      <c r="P14" s="648"/>
      <c r="Q14" s="648"/>
      <c r="R14" s="648"/>
      <c r="S14" s="648"/>
      <c r="T14" s="648"/>
      <c r="U14" s="648"/>
      <c r="V14" s="648"/>
      <c r="W14" s="648"/>
      <c r="X14" s="648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  <c r="AL14" s="648"/>
      <c r="AM14" s="648"/>
      <c r="AN14" s="648"/>
      <c r="AO14" s="648"/>
      <c r="AP14" s="648"/>
      <c r="AQ14" s="648"/>
      <c r="AR14" s="648"/>
      <c r="AS14" s="648"/>
      <c r="AT14" s="648"/>
      <c r="AU14" s="648"/>
      <c r="AV14" s="648"/>
      <c r="AW14" s="648"/>
      <c r="AX14" s="648"/>
      <c r="AY14" s="648"/>
      <c r="AZ14" s="648"/>
      <c r="BA14" s="648"/>
      <c r="BB14" s="648"/>
      <c r="BC14" s="648"/>
      <c r="BD14" s="648"/>
      <c r="BE14" s="648"/>
      <c r="BF14" s="648"/>
      <c r="BG14" s="648" t="s">
        <v>325</v>
      </c>
      <c r="BH14" s="648"/>
      <c r="BI14" s="648"/>
      <c r="BJ14" s="648"/>
      <c r="BK14" s="648"/>
      <c r="BL14" s="648"/>
      <c r="BM14" s="648"/>
      <c r="BN14" s="648"/>
      <c r="BO14" s="648"/>
      <c r="BP14" s="648"/>
      <c r="BQ14" s="648"/>
      <c r="BR14" s="648"/>
      <c r="BS14" s="648"/>
      <c r="BT14" s="648"/>
      <c r="BU14" s="648"/>
      <c r="BV14" s="648"/>
      <c r="BW14" s="648"/>
      <c r="BX14" s="648"/>
      <c r="BY14" s="648"/>
      <c r="BZ14" s="648"/>
      <c r="CA14" s="648"/>
      <c r="CB14" s="648"/>
      <c r="CC14" s="648"/>
      <c r="CD14" s="648"/>
      <c r="CE14" s="648"/>
      <c r="CF14" s="648"/>
      <c r="CG14" s="648"/>
      <c r="CH14" s="648"/>
      <c r="CI14" s="648"/>
      <c r="CJ14" s="648"/>
      <c r="CK14" s="648"/>
      <c r="CL14" s="648"/>
      <c r="CM14" s="648"/>
      <c r="CN14" s="648"/>
      <c r="CO14" s="648"/>
    </row>
    <row r="15" spans="1:93" s="82" customFormat="1" ht="15" customHeight="1" x14ac:dyDescent="0.25">
      <c r="A15" s="89"/>
      <c r="B15" s="646" t="s">
        <v>114</v>
      </c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6"/>
      <c r="AK15" s="646"/>
      <c r="AL15" s="646"/>
      <c r="AM15" s="646"/>
      <c r="AN15" s="646"/>
      <c r="AO15" s="646"/>
      <c r="AP15" s="646"/>
      <c r="AQ15" s="646"/>
      <c r="AR15" s="646"/>
      <c r="AS15" s="646"/>
      <c r="AT15" s="646"/>
      <c r="AU15" s="646"/>
      <c r="AV15" s="646"/>
      <c r="AW15" s="646"/>
      <c r="AX15" s="646"/>
      <c r="AY15" s="646"/>
      <c r="AZ15" s="646"/>
      <c r="BA15" s="646"/>
      <c r="BB15" s="646"/>
      <c r="BC15" s="646"/>
      <c r="BD15" s="646"/>
      <c r="BE15" s="646"/>
      <c r="BF15" s="647"/>
      <c r="BG15" s="645">
        <v>0</v>
      </c>
      <c r="BH15" s="645"/>
      <c r="BI15" s="645"/>
      <c r="BJ15" s="645"/>
      <c r="BK15" s="645"/>
      <c r="BL15" s="645"/>
      <c r="BM15" s="645"/>
      <c r="BN15" s="645"/>
      <c r="BO15" s="645"/>
      <c r="BP15" s="645"/>
      <c r="BQ15" s="645"/>
      <c r="BR15" s="645"/>
      <c r="BS15" s="645"/>
      <c r="BT15" s="645"/>
      <c r="BU15" s="645"/>
      <c r="BV15" s="645"/>
      <c r="BW15" s="645"/>
      <c r="BX15" s="645"/>
      <c r="BY15" s="645"/>
      <c r="BZ15" s="645"/>
      <c r="CA15" s="645"/>
      <c r="CB15" s="645"/>
      <c r="CC15" s="645"/>
      <c r="CD15" s="645"/>
      <c r="CE15" s="645"/>
      <c r="CF15" s="645"/>
      <c r="CG15" s="645"/>
      <c r="CH15" s="645"/>
      <c r="CI15" s="645"/>
      <c r="CJ15" s="645"/>
      <c r="CK15" s="645"/>
      <c r="CL15" s="645"/>
      <c r="CM15" s="645"/>
      <c r="CN15" s="645"/>
      <c r="CO15" s="645"/>
    </row>
    <row r="16" spans="1:93" s="82" customFormat="1" ht="15" customHeight="1" x14ac:dyDescent="0.25">
      <c r="A16" s="89"/>
      <c r="B16" s="646" t="s">
        <v>113</v>
      </c>
      <c r="C16" s="646"/>
      <c r="D16" s="646"/>
      <c r="E16" s="646"/>
      <c r="F16" s="646"/>
      <c r="G16" s="646"/>
      <c r="H16" s="646"/>
      <c r="I16" s="646"/>
      <c r="J16" s="646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  <c r="X16" s="646"/>
      <c r="Y16" s="646"/>
      <c r="Z16" s="646"/>
      <c r="AA16" s="646"/>
      <c r="AB16" s="646"/>
      <c r="AC16" s="646"/>
      <c r="AD16" s="646"/>
      <c r="AE16" s="646"/>
      <c r="AF16" s="646"/>
      <c r="AG16" s="646"/>
      <c r="AH16" s="646"/>
      <c r="AI16" s="646"/>
      <c r="AJ16" s="646"/>
      <c r="AK16" s="646"/>
      <c r="AL16" s="646"/>
      <c r="AM16" s="646"/>
      <c r="AN16" s="646"/>
      <c r="AO16" s="646"/>
      <c r="AP16" s="646"/>
      <c r="AQ16" s="646"/>
      <c r="AR16" s="646"/>
      <c r="AS16" s="646"/>
      <c r="AT16" s="646"/>
      <c r="AU16" s="646"/>
      <c r="AV16" s="646"/>
      <c r="AW16" s="646"/>
      <c r="AX16" s="646"/>
      <c r="AY16" s="646"/>
      <c r="AZ16" s="646"/>
      <c r="BA16" s="646"/>
      <c r="BB16" s="646"/>
      <c r="BC16" s="646"/>
      <c r="BD16" s="646"/>
      <c r="BE16" s="646"/>
      <c r="BF16" s="647"/>
      <c r="BG16" s="645">
        <v>0</v>
      </c>
      <c r="BH16" s="645"/>
      <c r="BI16" s="645"/>
      <c r="BJ16" s="645"/>
      <c r="BK16" s="645"/>
      <c r="BL16" s="645"/>
      <c r="BM16" s="645"/>
      <c r="BN16" s="645"/>
      <c r="BO16" s="645"/>
      <c r="BP16" s="645"/>
      <c r="BQ16" s="645"/>
      <c r="BR16" s="645"/>
      <c r="BS16" s="645"/>
      <c r="BT16" s="645"/>
      <c r="BU16" s="645"/>
      <c r="BV16" s="645"/>
      <c r="BW16" s="645"/>
      <c r="BX16" s="645"/>
      <c r="BY16" s="645"/>
      <c r="BZ16" s="645"/>
      <c r="CA16" s="645"/>
      <c r="CB16" s="645"/>
      <c r="CC16" s="645"/>
      <c r="CD16" s="645"/>
      <c r="CE16" s="645"/>
      <c r="CF16" s="645"/>
      <c r="CG16" s="645"/>
      <c r="CH16" s="645"/>
      <c r="CI16" s="645"/>
      <c r="CJ16" s="645"/>
      <c r="CK16" s="645"/>
      <c r="CL16" s="645"/>
      <c r="CM16" s="645"/>
      <c r="CN16" s="645"/>
      <c r="CO16" s="645"/>
    </row>
    <row r="17" spans="1:93" s="82" customFormat="1" ht="15" customHeight="1" x14ac:dyDescent="0.25">
      <c r="A17" s="89"/>
      <c r="B17" s="646" t="s">
        <v>112</v>
      </c>
      <c r="C17" s="646"/>
      <c r="D17" s="646"/>
      <c r="E17" s="646"/>
      <c r="F17" s="646"/>
      <c r="G17" s="646"/>
      <c r="H17" s="646"/>
      <c r="I17" s="646"/>
      <c r="J17" s="646"/>
      <c r="K17" s="646"/>
      <c r="L17" s="646"/>
      <c r="M17" s="646"/>
      <c r="N17" s="646"/>
      <c r="O17" s="646"/>
      <c r="P17" s="646"/>
      <c r="Q17" s="646"/>
      <c r="R17" s="646"/>
      <c r="S17" s="646"/>
      <c r="T17" s="646"/>
      <c r="U17" s="646"/>
      <c r="V17" s="646"/>
      <c r="W17" s="646"/>
      <c r="X17" s="646"/>
      <c r="Y17" s="646"/>
      <c r="Z17" s="646"/>
      <c r="AA17" s="646"/>
      <c r="AB17" s="646"/>
      <c r="AC17" s="646"/>
      <c r="AD17" s="646"/>
      <c r="AE17" s="646"/>
      <c r="AF17" s="646"/>
      <c r="AG17" s="646"/>
      <c r="AH17" s="646"/>
      <c r="AI17" s="646"/>
      <c r="AJ17" s="646"/>
      <c r="AK17" s="646"/>
      <c r="AL17" s="646"/>
      <c r="AM17" s="646"/>
      <c r="AN17" s="646"/>
      <c r="AO17" s="646"/>
      <c r="AP17" s="646"/>
      <c r="AQ17" s="646"/>
      <c r="AR17" s="646"/>
      <c r="AS17" s="646"/>
      <c r="AT17" s="646"/>
      <c r="AU17" s="646"/>
      <c r="AV17" s="646"/>
      <c r="AW17" s="646"/>
      <c r="AX17" s="646"/>
      <c r="AY17" s="646"/>
      <c r="AZ17" s="646"/>
      <c r="BA17" s="646"/>
      <c r="BB17" s="646"/>
      <c r="BC17" s="646"/>
      <c r="BD17" s="646"/>
      <c r="BE17" s="646"/>
      <c r="BF17" s="647"/>
      <c r="BG17" s="645">
        <v>0</v>
      </c>
      <c r="BH17" s="645"/>
      <c r="BI17" s="645"/>
      <c r="BJ17" s="645"/>
      <c r="BK17" s="645"/>
      <c r="BL17" s="645"/>
      <c r="BM17" s="645"/>
      <c r="BN17" s="645"/>
      <c r="BO17" s="645"/>
      <c r="BP17" s="645"/>
      <c r="BQ17" s="645"/>
      <c r="BR17" s="645"/>
      <c r="BS17" s="645"/>
      <c r="BT17" s="645"/>
      <c r="BU17" s="645"/>
      <c r="BV17" s="645"/>
      <c r="BW17" s="645"/>
      <c r="BX17" s="645"/>
      <c r="BY17" s="645"/>
      <c r="BZ17" s="645"/>
      <c r="CA17" s="645"/>
      <c r="CB17" s="645"/>
      <c r="CC17" s="645"/>
      <c r="CD17" s="645"/>
      <c r="CE17" s="645"/>
      <c r="CF17" s="645"/>
      <c r="CG17" s="645"/>
      <c r="CH17" s="645"/>
      <c r="CI17" s="645"/>
      <c r="CJ17" s="645"/>
      <c r="CK17" s="645"/>
      <c r="CL17" s="645"/>
      <c r="CM17" s="645"/>
      <c r="CN17" s="645"/>
      <c r="CO17" s="645"/>
    </row>
    <row r="18" spans="1:93" s="82" customFormat="1" ht="15" customHeight="1" x14ac:dyDescent="0.25">
      <c r="A18" s="89"/>
      <c r="B18" s="646" t="s">
        <v>111</v>
      </c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  <c r="AA18" s="646"/>
      <c r="AB18" s="646"/>
      <c r="AC18" s="646"/>
      <c r="AD18" s="646"/>
      <c r="AE18" s="646"/>
      <c r="AF18" s="646"/>
      <c r="AG18" s="646"/>
      <c r="AH18" s="646"/>
      <c r="AI18" s="646"/>
      <c r="AJ18" s="646"/>
      <c r="AK18" s="646"/>
      <c r="AL18" s="646"/>
      <c r="AM18" s="646"/>
      <c r="AN18" s="646"/>
      <c r="AO18" s="646"/>
      <c r="AP18" s="646"/>
      <c r="AQ18" s="646"/>
      <c r="AR18" s="646"/>
      <c r="AS18" s="646"/>
      <c r="AT18" s="646"/>
      <c r="AU18" s="646"/>
      <c r="AV18" s="646"/>
      <c r="AW18" s="646"/>
      <c r="AX18" s="646"/>
      <c r="AY18" s="646"/>
      <c r="AZ18" s="646"/>
      <c r="BA18" s="646"/>
      <c r="BB18" s="646"/>
      <c r="BC18" s="646"/>
      <c r="BD18" s="646"/>
      <c r="BE18" s="646"/>
      <c r="BF18" s="647"/>
      <c r="BG18" s="645">
        <v>0</v>
      </c>
      <c r="BH18" s="645"/>
      <c r="BI18" s="645"/>
      <c r="BJ18" s="645"/>
      <c r="BK18" s="645"/>
      <c r="BL18" s="645"/>
      <c r="BM18" s="645"/>
      <c r="BN18" s="645"/>
      <c r="BO18" s="645"/>
      <c r="BP18" s="645"/>
      <c r="BQ18" s="645"/>
      <c r="BR18" s="645"/>
      <c r="BS18" s="645"/>
      <c r="BT18" s="645"/>
      <c r="BU18" s="645"/>
      <c r="BV18" s="645"/>
      <c r="BW18" s="645"/>
      <c r="BX18" s="645"/>
      <c r="BY18" s="645"/>
      <c r="BZ18" s="645"/>
      <c r="CA18" s="645"/>
      <c r="CB18" s="645"/>
      <c r="CC18" s="645"/>
      <c r="CD18" s="645"/>
      <c r="CE18" s="645"/>
      <c r="CF18" s="645"/>
      <c r="CG18" s="645"/>
      <c r="CH18" s="645"/>
      <c r="CI18" s="645"/>
      <c r="CJ18" s="645"/>
      <c r="CK18" s="645"/>
      <c r="CL18" s="645"/>
      <c r="CM18" s="645"/>
      <c r="CN18" s="645"/>
      <c r="CO18" s="645"/>
    </row>
    <row r="19" spans="1:93" s="82" customFormat="1" ht="15" customHeight="1" x14ac:dyDescent="0.25">
      <c r="A19" s="89"/>
      <c r="B19" s="646" t="s">
        <v>110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  <c r="W19" s="646"/>
      <c r="X19" s="646"/>
      <c r="Y19" s="646"/>
      <c r="Z19" s="646"/>
      <c r="AA19" s="646"/>
      <c r="AB19" s="646"/>
      <c r="AC19" s="646"/>
      <c r="AD19" s="646"/>
      <c r="AE19" s="646"/>
      <c r="AF19" s="646"/>
      <c r="AG19" s="646"/>
      <c r="AH19" s="646"/>
      <c r="AI19" s="646"/>
      <c r="AJ19" s="646"/>
      <c r="AK19" s="646"/>
      <c r="AL19" s="646"/>
      <c r="AM19" s="646"/>
      <c r="AN19" s="646"/>
      <c r="AO19" s="646"/>
      <c r="AP19" s="646"/>
      <c r="AQ19" s="646"/>
      <c r="AR19" s="646"/>
      <c r="AS19" s="646"/>
      <c r="AT19" s="646"/>
      <c r="AU19" s="646"/>
      <c r="AV19" s="646"/>
      <c r="AW19" s="646"/>
      <c r="AX19" s="646"/>
      <c r="AY19" s="646"/>
      <c r="AZ19" s="646"/>
      <c r="BA19" s="646"/>
      <c r="BB19" s="646"/>
      <c r="BC19" s="646"/>
      <c r="BD19" s="646"/>
      <c r="BE19" s="646"/>
      <c r="BF19" s="647"/>
      <c r="BG19" s="645">
        <v>0</v>
      </c>
      <c r="BH19" s="645"/>
      <c r="BI19" s="645"/>
      <c r="BJ19" s="645"/>
      <c r="BK19" s="645"/>
      <c r="BL19" s="645"/>
      <c r="BM19" s="645"/>
      <c r="BN19" s="645"/>
      <c r="BO19" s="645"/>
      <c r="BP19" s="645"/>
      <c r="BQ19" s="645"/>
      <c r="BR19" s="645"/>
      <c r="BS19" s="645"/>
      <c r="BT19" s="645"/>
      <c r="BU19" s="645"/>
      <c r="BV19" s="645"/>
      <c r="BW19" s="645"/>
      <c r="BX19" s="645"/>
      <c r="BY19" s="645"/>
      <c r="BZ19" s="645"/>
      <c r="CA19" s="645"/>
      <c r="CB19" s="645"/>
      <c r="CC19" s="645"/>
      <c r="CD19" s="645"/>
      <c r="CE19" s="645"/>
      <c r="CF19" s="645"/>
      <c r="CG19" s="645"/>
      <c r="CH19" s="645"/>
      <c r="CI19" s="645"/>
      <c r="CJ19" s="645"/>
      <c r="CK19" s="645"/>
      <c r="CL19" s="645"/>
      <c r="CM19" s="645"/>
      <c r="CN19" s="645"/>
      <c r="CO19" s="645"/>
    </row>
    <row r="20" spans="1:93" s="82" customFormat="1" ht="15" customHeight="1" x14ac:dyDescent="0.25">
      <c r="A20" s="89"/>
      <c r="B20" s="646" t="s">
        <v>109</v>
      </c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  <c r="X20" s="646"/>
      <c r="Y20" s="646"/>
      <c r="Z20" s="646"/>
      <c r="AA20" s="646"/>
      <c r="AB20" s="646"/>
      <c r="AC20" s="646"/>
      <c r="AD20" s="646"/>
      <c r="AE20" s="646"/>
      <c r="AF20" s="646"/>
      <c r="AG20" s="646"/>
      <c r="AH20" s="646"/>
      <c r="AI20" s="646"/>
      <c r="AJ20" s="646"/>
      <c r="AK20" s="646"/>
      <c r="AL20" s="646"/>
      <c r="AM20" s="646"/>
      <c r="AN20" s="646"/>
      <c r="AO20" s="646"/>
      <c r="AP20" s="646"/>
      <c r="AQ20" s="646"/>
      <c r="AR20" s="646"/>
      <c r="AS20" s="646"/>
      <c r="AT20" s="646"/>
      <c r="AU20" s="646"/>
      <c r="AV20" s="646"/>
      <c r="AW20" s="646"/>
      <c r="AX20" s="646"/>
      <c r="AY20" s="646"/>
      <c r="AZ20" s="646"/>
      <c r="BA20" s="646"/>
      <c r="BB20" s="646"/>
      <c r="BC20" s="646"/>
      <c r="BD20" s="646"/>
      <c r="BE20" s="646"/>
      <c r="BF20" s="647"/>
      <c r="BG20" s="645">
        <v>0</v>
      </c>
      <c r="BH20" s="645"/>
      <c r="BI20" s="645"/>
      <c r="BJ20" s="645"/>
      <c r="BK20" s="645"/>
      <c r="BL20" s="645"/>
      <c r="BM20" s="645"/>
      <c r="BN20" s="645"/>
      <c r="BO20" s="645"/>
      <c r="BP20" s="645"/>
      <c r="BQ20" s="645"/>
      <c r="BR20" s="645"/>
      <c r="BS20" s="645"/>
      <c r="BT20" s="645"/>
      <c r="BU20" s="645"/>
      <c r="BV20" s="645"/>
      <c r="BW20" s="645"/>
      <c r="BX20" s="645"/>
      <c r="BY20" s="645"/>
      <c r="BZ20" s="645"/>
      <c r="CA20" s="645"/>
      <c r="CB20" s="645"/>
      <c r="CC20" s="645"/>
      <c r="CD20" s="645"/>
      <c r="CE20" s="645"/>
      <c r="CF20" s="645"/>
      <c r="CG20" s="645"/>
      <c r="CH20" s="645"/>
      <c r="CI20" s="645"/>
      <c r="CJ20" s="645"/>
      <c r="CK20" s="645"/>
      <c r="CL20" s="645"/>
      <c r="CM20" s="645"/>
      <c r="CN20" s="645"/>
      <c r="CO20" s="645"/>
    </row>
    <row r="21" spans="1:93" s="82" customFormat="1" ht="15" customHeight="1" x14ac:dyDescent="0.25">
      <c r="A21" s="89"/>
      <c r="B21" s="646" t="s">
        <v>108</v>
      </c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646"/>
      <c r="V21" s="646"/>
      <c r="W21" s="646"/>
      <c r="X21" s="646"/>
      <c r="Y21" s="646"/>
      <c r="Z21" s="646"/>
      <c r="AA21" s="646"/>
      <c r="AB21" s="646"/>
      <c r="AC21" s="646"/>
      <c r="AD21" s="646"/>
      <c r="AE21" s="646"/>
      <c r="AF21" s="646"/>
      <c r="AG21" s="646"/>
      <c r="AH21" s="646"/>
      <c r="AI21" s="646"/>
      <c r="AJ21" s="646"/>
      <c r="AK21" s="646"/>
      <c r="AL21" s="646"/>
      <c r="AM21" s="646"/>
      <c r="AN21" s="646"/>
      <c r="AO21" s="646"/>
      <c r="AP21" s="646"/>
      <c r="AQ21" s="646"/>
      <c r="AR21" s="646"/>
      <c r="AS21" s="646"/>
      <c r="AT21" s="646"/>
      <c r="AU21" s="646"/>
      <c r="AV21" s="646"/>
      <c r="AW21" s="646"/>
      <c r="AX21" s="646"/>
      <c r="AY21" s="646"/>
      <c r="AZ21" s="646"/>
      <c r="BA21" s="646"/>
      <c r="BB21" s="646"/>
      <c r="BC21" s="646"/>
      <c r="BD21" s="646"/>
      <c r="BE21" s="646"/>
      <c r="BF21" s="647"/>
      <c r="BG21" s="645">
        <v>0</v>
      </c>
      <c r="BH21" s="645"/>
      <c r="BI21" s="645"/>
      <c r="BJ21" s="645"/>
      <c r="BK21" s="645"/>
      <c r="BL21" s="645"/>
      <c r="BM21" s="645"/>
      <c r="BN21" s="645"/>
      <c r="BO21" s="645"/>
      <c r="BP21" s="645"/>
      <c r="BQ21" s="645"/>
      <c r="BR21" s="645"/>
      <c r="BS21" s="645"/>
      <c r="BT21" s="645"/>
      <c r="BU21" s="645"/>
      <c r="BV21" s="645"/>
      <c r="BW21" s="645"/>
      <c r="BX21" s="645"/>
      <c r="BY21" s="645"/>
      <c r="BZ21" s="645"/>
      <c r="CA21" s="645"/>
      <c r="CB21" s="645"/>
      <c r="CC21" s="645"/>
      <c r="CD21" s="645"/>
      <c r="CE21" s="645"/>
      <c r="CF21" s="645"/>
      <c r="CG21" s="645"/>
      <c r="CH21" s="645"/>
      <c r="CI21" s="645"/>
      <c r="CJ21" s="645"/>
      <c r="CK21" s="645"/>
      <c r="CL21" s="645"/>
      <c r="CM21" s="645"/>
      <c r="CN21" s="645"/>
      <c r="CO21" s="645"/>
    </row>
    <row r="22" spans="1:93" s="82" customFormat="1" ht="15" customHeight="1" x14ac:dyDescent="0.25">
      <c r="A22" s="89"/>
      <c r="B22" s="646" t="s">
        <v>107</v>
      </c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6"/>
      <c r="X22" s="646"/>
      <c r="Y22" s="646"/>
      <c r="Z22" s="646"/>
      <c r="AA22" s="646"/>
      <c r="AB22" s="646"/>
      <c r="AC22" s="646"/>
      <c r="AD22" s="646"/>
      <c r="AE22" s="646"/>
      <c r="AF22" s="646"/>
      <c r="AG22" s="646"/>
      <c r="AH22" s="646"/>
      <c r="AI22" s="646"/>
      <c r="AJ22" s="646"/>
      <c r="AK22" s="646"/>
      <c r="AL22" s="646"/>
      <c r="AM22" s="646"/>
      <c r="AN22" s="646"/>
      <c r="AO22" s="646"/>
      <c r="AP22" s="646"/>
      <c r="AQ22" s="646"/>
      <c r="AR22" s="646"/>
      <c r="AS22" s="646"/>
      <c r="AT22" s="646"/>
      <c r="AU22" s="646"/>
      <c r="AV22" s="646"/>
      <c r="AW22" s="646"/>
      <c r="AX22" s="646"/>
      <c r="AY22" s="646"/>
      <c r="AZ22" s="646"/>
      <c r="BA22" s="646"/>
      <c r="BB22" s="646"/>
      <c r="BC22" s="646"/>
      <c r="BD22" s="646"/>
      <c r="BE22" s="646"/>
      <c r="BF22" s="647"/>
      <c r="BG22" s="645">
        <v>0</v>
      </c>
      <c r="BH22" s="645"/>
      <c r="BI22" s="645"/>
      <c r="BJ22" s="645"/>
      <c r="BK22" s="645"/>
      <c r="BL22" s="645"/>
      <c r="BM22" s="645"/>
      <c r="BN22" s="645"/>
      <c r="BO22" s="645"/>
      <c r="BP22" s="645"/>
      <c r="BQ22" s="645"/>
      <c r="BR22" s="645"/>
      <c r="BS22" s="645"/>
      <c r="BT22" s="645"/>
      <c r="BU22" s="645"/>
      <c r="BV22" s="645"/>
      <c r="BW22" s="645"/>
      <c r="BX22" s="645"/>
      <c r="BY22" s="645"/>
      <c r="BZ22" s="645"/>
      <c r="CA22" s="645"/>
      <c r="CB22" s="645"/>
      <c r="CC22" s="645"/>
      <c r="CD22" s="645"/>
      <c r="CE22" s="645"/>
      <c r="CF22" s="645"/>
      <c r="CG22" s="645"/>
      <c r="CH22" s="645"/>
      <c r="CI22" s="645"/>
      <c r="CJ22" s="645"/>
      <c r="CK22" s="645"/>
      <c r="CL22" s="645"/>
      <c r="CM22" s="645"/>
      <c r="CN22" s="645"/>
      <c r="CO22" s="645"/>
    </row>
    <row r="23" spans="1:93" s="82" customFormat="1" ht="15" customHeight="1" x14ac:dyDescent="0.25">
      <c r="A23" s="89"/>
      <c r="B23" s="646" t="s">
        <v>106</v>
      </c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6"/>
      <c r="O23" s="646"/>
      <c r="P23" s="646"/>
      <c r="Q23" s="646"/>
      <c r="R23" s="646"/>
      <c r="S23" s="646"/>
      <c r="T23" s="646"/>
      <c r="U23" s="646"/>
      <c r="V23" s="646"/>
      <c r="W23" s="646"/>
      <c r="X23" s="646"/>
      <c r="Y23" s="646"/>
      <c r="Z23" s="646"/>
      <c r="AA23" s="646"/>
      <c r="AB23" s="646"/>
      <c r="AC23" s="646"/>
      <c r="AD23" s="646"/>
      <c r="AE23" s="646"/>
      <c r="AF23" s="646"/>
      <c r="AG23" s="646"/>
      <c r="AH23" s="646"/>
      <c r="AI23" s="646"/>
      <c r="AJ23" s="646"/>
      <c r="AK23" s="646"/>
      <c r="AL23" s="646"/>
      <c r="AM23" s="646"/>
      <c r="AN23" s="646"/>
      <c r="AO23" s="646"/>
      <c r="AP23" s="646"/>
      <c r="AQ23" s="646"/>
      <c r="AR23" s="646"/>
      <c r="AS23" s="646"/>
      <c r="AT23" s="646"/>
      <c r="AU23" s="646"/>
      <c r="AV23" s="646"/>
      <c r="AW23" s="646"/>
      <c r="AX23" s="646"/>
      <c r="AY23" s="646"/>
      <c r="AZ23" s="646"/>
      <c r="BA23" s="646"/>
      <c r="BB23" s="646"/>
      <c r="BC23" s="646"/>
      <c r="BD23" s="646"/>
      <c r="BE23" s="646"/>
      <c r="BF23" s="647"/>
      <c r="BG23" s="645">
        <v>0</v>
      </c>
      <c r="BH23" s="645"/>
      <c r="BI23" s="645"/>
      <c r="BJ23" s="645"/>
      <c r="BK23" s="645"/>
      <c r="BL23" s="645"/>
      <c r="BM23" s="645"/>
      <c r="BN23" s="645"/>
      <c r="BO23" s="645"/>
      <c r="BP23" s="645"/>
      <c r="BQ23" s="645"/>
      <c r="BR23" s="645"/>
      <c r="BS23" s="645"/>
      <c r="BT23" s="645"/>
      <c r="BU23" s="645"/>
      <c r="BV23" s="645"/>
      <c r="BW23" s="645"/>
      <c r="BX23" s="645"/>
      <c r="BY23" s="645"/>
      <c r="BZ23" s="645"/>
      <c r="CA23" s="645"/>
      <c r="CB23" s="645"/>
      <c r="CC23" s="645"/>
      <c r="CD23" s="645"/>
      <c r="CE23" s="645"/>
      <c r="CF23" s="645"/>
      <c r="CG23" s="645"/>
      <c r="CH23" s="645"/>
      <c r="CI23" s="645"/>
      <c r="CJ23" s="645"/>
      <c r="CK23" s="645"/>
      <c r="CL23" s="645"/>
      <c r="CM23" s="645"/>
      <c r="CN23" s="645"/>
      <c r="CO23" s="645"/>
    </row>
    <row r="24" spans="1:93" s="82" customFormat="1" ht="15" customHeight="1" x14ac:dyDescent="0.25">
      <c r="A24" s="89"/>
      <c r="B24" s="646" t="s">
        <v>105</v>
      </c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  <c r="R24" s="646"/>
      <c r="S24" s="646"/>
      <c r="T24" s="646"/>
      <c r="U24" s="646"/>
      <c r="V24" s="646"/>
      <c r="W24" s="646"/>
      <c r="X24" s="646"/>
      <c r="Y24" s="646"/>
      <c r="Z24" s="646"/>
      <c r="AA24" s="646"/>
      <c r="AB24" s="646"/>
      <c r="AC24" s="646"/>
      <c r="AD24" s="646"/>
      <c r="AE24" s="646"/>
      <c r="AF24" s="646"/>
      <c r="AG24" s="646"/>
      <c r="AH24" s="646"/>
      <c r="AI24" s="646"/>
      <c r="AJ24" s="646"/>
      <c r="AK24" s="646"/>
      <c r="AL24" s="646"/>
      <c r="AM24" s="646"/>
      <c r="AN24" s="646"/>
      <c r="AO24" s="646"/>
      <c r="AP24" s="646"/>
      <c r="AQ24" s="646"/>
      <c r="AR24" s="646"/>
      <c r="AS24" s="646"/>
      <c r="AT24" s="646"/>
      <c r="AU24" s="646"/>
      <c r="AV24" s="646"/>
      <c r="AW24" s="646"/>
      <c r="AX24" s="646"/>
      <c r="AY24" s="646"/>
      <c r="AZ24" s="646"/>
      <c r="BA24" s="646"/>
      <c r="BB24" s="646"/>
      <c r="BC24" s="646"/>
      <c r="BD24" s="646"/>
      <c r="BE24" s="646"/>
      <c r="BF24" s="647"/>
      <c r="BG24" s="654">
        <f>('Прил.4_ф-6_ФАКТ налич.возм'!G32+'Прил.4_ф-6_ФАКТ налич.возм'!G64+'Прил.4_ф-6_ФАКТ налич.возм'!G96+'Прил.4_ф-6_ФАКТ налич.возм'!G128+'Прил.4_ф-6_ФАКТ налич.возм'!G160+'Прил.4_ф-6_ФАКТ налич.возм'!G192+'Прил.4_ф-6_ФАКТ налич.возм'!G224+'Прил.4_ф-6_ФАКТ налич.возм'!G256+'Прил.4_ф-6_ФАКТ налич.возм'!G289+'Прил.4_ф-6_ФАКТ налич.возм'!G322+'Прил.4_ф-6_ФАКТ налич.возм'!G355+'Прил.4_ф-6_ФАКТ налич.возм'!G388)*1000</f>
        <v>15373.188</v>
      </c>
      <c r="BH24" s="654"/>
      <c r="BI24" s="654"/>
      <c r="BJ24" s="654"/>
      <c r="BK24" s="654"/>
      <c r="BL24" s="654"/>
      <c r="BM24" s="654"/>
      <c r="BN24" s="654"/>
      <c r="BO24" s="654"/>
      <c r="BP24" s="654"/>
      <c r="BQ24" s="654"/>
      <c r="BR24" s="654"/>
      <c r="BS24" s="654"/>
      <c r="BT24" s="654"/>
      <c r="BU24" s="654"/>
      <c r="BV24" s="654"/>
      <c r="BW24" s="654"/>
      <c r="BX24" s="654"/>
      <c r="BY24" s="654"/>
      <c r="BZ24" s="654"/>
      <c r="CA24" s="654"/>
      <c r="CB24" s="654"/>
      <c r="CC24" s="654"/>
      <c r="CD24" s="654"/>
      <c r="CE24" s="654"/>
      <c r="CF24" s="654"/>
      <c r="CG24" s="654"/>
      <c r="CH24" s="654"/>
      <c r="CI24" s="654"/>
      <c r="CJ24" s="654"/>
      <c r="CK24" s="654"/>
      <c r="CL24" s="654"/>
      <c r="CM24" s="654"/>
      <c r="CN24" s="654"/>
      <c r="CO24" s="654"/>
    </row>
    <row r="25" spans="1:93" s="82" customFormat="1" ht="15" customHeight="1" x14ac:dyDescent="0.25">
      <c r="A25" s="89"/>
      <c r="B25" s="646" t="s">
        <v>88</v>
      </c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646"/>
      <c r="P25" s="646"/>
      <c r="Q25" s="646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46"/>
      <c r="AD25" s="646"/>
      <c r="AE25" s="646"/>
      <c r="AF25" s="646"/>
      <c r="AG25" s="646"/>
      <c r="AH25" s="646"/>
      <c r="AI25" s="646"/>
      <c r="AJ25" s="646"/>
      <c r="AK25" s="646"/>
      <c r="AL25" s="646"/>
      <c r="AM25" s="646"/>
      <c r="AN25" s="646"/>
      <c r="AO25" s="646"/>
      <c r="AP25" s="646"/>
      <c r="AQ25" s="646"/>
      <c r="AR25" s="646"/>
      <c r="AS25" s="646"/>
      <c r="AT25" s="646"/>
      <c r="AU25" s="646"/>
      <c r="AV25" s="646"/>
      <c r="AW25" s="646"/>
      <c r="AX25" s="646"/>
      <c r="AY25" s="646"/>
      <c r="AZ25" s="646"/>
      <c r="BA25" s="646"/>
      <c r="BB25" s="646"/>
      <c r="BC25" s="646"/>
      <c r="BD25" s="646"/>
      <c r="BE25" s="646"/>
      <c r="BF25" s="647"/>
      <c r="BG25" s="654">
        <f>BG24+BG15</f>
        <v>15373.188</v>
      </c>
      <c r="BH25" s="654"/>
      <c r="BI25" s="654"/>
      <c r="BJ25" s="654"/>
      <c r="BK25" s="654"/>
      <c r="BL25" s="654"/>
      <c r="BM25" s="654"/>
      <c r="BN25" s="654"/>
      <c r="BO25" s="654"/>
      <c r="BP25" s="654"/>
      <c r="BQ25" s="654"/>
      <c r="BR25" s="654"/>
      <c r="BS25" s="654"/>
      <c r="BT25" s="654"/>
      <c r="BU25" s="654"/>
      <c r="BV25" s="654"/>
      <c r="BW25" s="654"/>
      <c r="BX25" s="654"/>
      <c r="BY25" s="654"/>
      <c r="BZ25" s="654"/>
      <c r="CA25" s="654"/>
      <c r="CB25" s="654"/>
      <c r="CC25" s="654"/>
      <c r="CD25" s="654"/>
      <c r="CE25" s="654"/>
      <c r="CF25" s="654"/>
      <c r="CG25" s="654"/>
      <c r="CH25" s="654"/>
      <c r="CI25" s="654"/>
      <c r="CJ25" s="654"/>
      <c r="CK25" s="654"/>
      <c r="CL25" s="654"/>
      <c r="CM25" s="654"/>
      <c r="CN25" s="654"/>
      <c r="CO25" s="654"/>
    </row>
    <row r="27" spans="1:93" ht="15" x14ac:dyDescent="0.25">
      <c r="A27" s="1"/>
      <c r="B27" s="1"/>
      <c r="C27" s="5"/>
      <c r="D27" s="5"/>
      <c r="E27" s="5"/>
      <c r="F27" s="5"/>
      <c r="G27" s="5"/>
      <c r="H27" s="5"/>
      <c r="I27" s="5"/>
      <c r="J27" s="5"/>
    </row>
    <row r="28" spans="1:93" x14ac:dyDescent="0.2">
      <c r="A28" s="3"/>
      <c r="B28" s="3"/>
    </row>
  </sheetData>
  <mergeCells count="33">
    <mergeCell ref="B25:BF25"/>
    <mergeCell ref="BG25:CO25"/>
    <mergeCell ref="B22:BF22"/>
    <mergeCell ref="BG22:CO22"/>
    <mergeCell ref="B23:BF23"/>
    <mergeCell ref="BG23:CO23"/>
    <mergeCell ref="B24:BF24"/>
    <mergeCell ref="BG24:CO24"/>
    <mergeCell ref="B19:BF19"/>
    <mergeCell ref="BG19:CO19"/>
    <mergeCell ref="B20:BF20"/>
    <mergeCell ref="BG20:CO20"/>
    <mergeCell ref="B21:BF21"/>
    <mergeCell ref="BG21:CO21"/>
    <mergeCell ref="B16:BF16"/>
    <mergeCell ref="BG16:CO16"/>
    <mergeCell ref="B17:BF17"/>
    <mergeCell ref="BG17:CO17"/>
    <mergeCell ref="B18:BF18"/>
    <mergeCell ref="BG18:CO18"/>
    <mergeCell ref="AM9:BZ9"/>
    <mergeCell ref="AM10:BZ10"/>
    <mergeCell ref="A14:BF14"/>
    <mergeCell ref="BG14:CO14"/>
    <mergeCell ref="B15:BF15"/>
    <mergeCell ref="BG15:CO15"/>
    <mergeCell ref="BG13:CO13"/>
    <mergeCell ref="A8:CO8"/>
    <mergeCell ref="A5:AW5"/>
    <mergeCell ref="AX6:CO6"/>
    <mergeCell ref="M7:Y7"/>
    <mergeCell ref="Z7:AC7"/>
    <mergeCell ref="AD7:CF7"/>
  </mergeCells>
  <pageMargins left="0.78740157480314965" right="0.51181102362204722" top="0.59055118110236227" bottom="0.39370078740157483" header="0.19685039370078741" footer="0.19685039370078741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2"/>
  <sheetViews>
    <sheetView zoomScaleNormal="100" zoomScaleSheetLayoutView="100" workbookViewId="0">
      <selection activeCell="DW22" sqref="DW22"/>
    </sheetView>
  </sheetViews>
  <sheetFormatPr defaultColWidth="0.85546875" defaultRowHeight="15" x14ac:dyDescent="0.25"/>
  <cols>
    <col min="1" max="16384" width="0.85546875" style="1"/>
  </cols>
  <sheetData>
    <row r="1" spans="1:10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DA1" s="27" t="s">
        <v>323</v>
      </c>
    </row>
    <row r="2" spans="1:105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A2" s="35" t="s">
        <v>409</v>
      </c>
    </row>
    <row r="3" spans="1:105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DA3" s="12" t="s">
        <v>64</v>
      </c>
    </row>
    <row r="4" spans="1:105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DA4" s="12"/>
    </row>
    <row r="5" spans="1:105" s="4" customFormat="1" ht="15.75" x14ac:dyDescent="0.25">
      <c r="A5" s="591" t="s">
        <v>313</v>
      </c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1"/>
      <c r="AI5" s="591"/>
      <c r="AJ5" s="591"/>
      <c r="AK5" s="591"/>
      <c r="AL5" s="591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  <c r="BI5" s="591"/>
      <c r="BJ5" s="591"/>
      <c r="BK5" s="591"/>
      <c r="BL5" s="591"/>
      <c r="BM5" s="591"/>
      <c r="BN5" s="591"/>
      <c r="BO5" s="591"/>
      <c r="BP5" s="591"/>
      <c r="BQ5" s="591"/>
      <c r="BR5" s="591"/>
      <c r="BS5" s="591"/>
      <c r="BT5" s="591"/>
      <c r="BU5" s="591"/>
      <c r="BV5" s="591"/>
      <c r="BW5" s="591"/>
      <c r="BX5" s="591"/>
      <c r="BY5" s="591"/>
      <c r="BZ5" s="591"/>
      <c r="CA5" s="591"/>
      <c r="CB5" s="591"/>
      <c r="CC5" s="591"/>
      <c r="CD5" s="591"/>
      <c r="CE5" s="591"/>
      <c r="CF5" s="591"/>
      <c r="CG5" s="591"/>
      <c r="CH5" s="591"/>
      <c r="CI5" s="591"/>
      <c r="CJ5" s="591"/>
      <c r="CK5" s="591"/>
      <c r="CL5" s="591"/>
      <c r="CM5" s="591"/>
      <c r="CN5" s="591"/>
      <c r="CO5" s="591"/>
      <c r="CP5" s="591"/>
      <c r="CQ5" s="591"/>
      <c r="CR5" s="591"/>
      <c r="CS5" s="591"/>
      <c r="CT5" s="591"/>
      <c r="CU5" s="591"/>
      <c r="CV5" s="591"/>
      <c r="CW5" s="591"/>
      <c r="CX5" s="591"/>
      <c r="CY5" s="591"/>
      <c r="CZ5" s="591"/>
      <c r="DA5" s="591"/>
    </row>
    <row r="6" spans="1:105" s="4" customFormat="1" ht="15.75" x14ac:dyDescent="0.25">
      <c r="A6" s="609" t="s">
        <v>314</v>
      </c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55" t="s">
        <v>100</v>
      </c>
      <c r="AX6" s="655"/>
      <c r="AY6" s="655"/>
      <c r="AZ6" s="655"/>
      <c r="BA6" s="655"/>
      <c r="BB6" s="655"/>
      <c r="BC6" s="655"/>
      <c r="BD6" s="655"/>
      <c r="BE6" s="655"/>
      <c r="BF6" s="655"/>
      <c r="BG6" s="655"/>
      <c r="BH6" s="655"/>
      <c r="BI6" s="655"/>
      <c r="BJ6" s="655"/>
      <c r="BK6" s="655"/>
      <c r="BL6" s="655"/>
      <c r="BM6" s="655"/>
      <c r="BN6" s="655"/>
      <c r="BO6" s="655"/>
      <c r="BP6" s="655"/>
      <c r="BQ6" s="655"/>
      <c r="BR6" s="655"/>
      <c r="BS6" s="655"/>
      <c r="BT6" s="655"/>
      <c r="BU6" s="655"/>
      <c r="BV6" s="655"/>
      <c r="BW6" s="655"/>
      <c r="BX6" s="655"/>
      <c r="BY6" s="655"/>
      <c r="BZ6" s="655"/>
      <c r="CA6" s="655"/>
      <c r="CB6" s="655"/>
      <c r="CC6" s="655"/>
      <c r="CD6" s="655"/>
      <c r="CE6" s="655"/>
      <c r="CF6" s="655"/>
      <c r="CG6" s="655"/>
      <c r="CH6" s="655"/>
      <c r="CI6" s="655"/>
      <c r="CJ6" s="655"/>
      <c r="CK6" s="655"/>
      <c r="CL6" s="655"/>
      <c r="CM6" s="655"/>
      <c r="CN6" s="655"/>
      <c r="CO6" s="655"/>
      <c r="CP6" s="655"/>
      <c r="CQ6" s="655"/>
      <c r="CR6" s="655"/>
      <c r="CS6" s="655"/>
      <c r="CT6" s="655"/>
      <c r="CU6" s="655"/>
      <c r="CV6" s="655"/>
      <c r="CW6" s="655"/>
      <c r="CX6" s="655"/>
      <c r="CY6" s="655"/>
      <c r="CZ6" s="655"/>
      <c r="DA6" s="655"/>
    </row>
    <row r="7" spans="1:105" s="85" customFormat="1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610" t="s">
        <v>11</v>
      </c>
      <c r="AX7" s="610"/>
      <c r="AY7" s="610"/>
      <c r="AZ7" s="610"/>
      <c r="BA7" s="610"/>
      <c r="BB7" s="610"/>
      <c r="BC7" s="610"/>
      <c r="BD7" s="610"/>
      <c r="BE7" s="610"/>
      <c r="BF7" s="610"/>
      <c r="BG7" s="610"/>
      <c r="BH7" s="610"/>
      <c r="BI7" s="610"/>
      <c r="BJ7" s="610"/>
      <c r="BK7" s="610"/>
      <c r="BL7" s="610"/>
      <c r="BM7" s="610"/>
      <c r="BN7" s="610"/>
      <c r="BO7" s="610"/>
      <c r="BP7" s="610"/>
      <c r="BQ7" s="610"/>
      <c r="BR7" s="610"/>
      <c r="BS7" s="610"/>
      <c r="BT7" s="610"/>
      <c r="BU7" s="610"/>
      <c r="BV7" s="610"/>
      <c r="BW7" s="610"/>
      <c r="BX7" s="610"/>
      <c r="BY7" s="610"/>
      <c r="BZ7" s="610"/>
      <c r="CA7" s="610"/>
      <c r="CB7" s="610"/>
      <c r="CC7" s="610"/>
      <c r="CD7" s="610"/>
      <c r="CE7" s="610"/>
      <c r="CF7" s="610"/>
      <c r="CG7" s="610"/>
      <c r="CH7" s="610"/>
      <c r="CI7" s="610"/>
      <c r="CJ7" s="610"/>
      <c r="CK7" s="610"/>
      <c r="CL7" s="610"/>
      <c r="CM7" s="610"/>
      <c r="CN7" s="610"/>
      <c r="CO7" s="610"/>
      <c r="CP7" s="610"/>
      <c r="CQ7" s="610"/>
      <c r="CR7" s="610"/>
      <c r="CS7" s="610"/>
      <c r="CT7" s="610"/>
      <c r="CU7" s="610"/>
      <c r="CV7" s="610"/>
      <c r="CW7" s="610"/>
      <c r="CX7" s="610"/>
      <c r="CY7" s="610"/>
      <c r="CZ7" s="610"/>
      <c r="DA7" s="610"/>
    </row>
    <row r="8" spans="1:105" s="85" customFormat="1" ht="11.25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</row>
    <row r="9" spans="1:105" s="80" customFormat="1" ht="15" customHeight="1" x14ac:dyDescent="0.25">
      <c r="Q9" s="658" t="s">
        <v>326</v>
      </c>
      <c r="R9" s="658"/>
      <c r="S9" s="658"/>
      <c r="T9" s="658"/>
      <c r="U9" s="658"/>
      <c r="V9" s="658"/>
      <c r="W9" s="658"/>
      <c r="X9" s="659"/>
      <c r="Y9" s="659"/>
      <c r="Z9" s="659"/>
      <c r="AA9" s="659"/>
      <c r="AB9" s="72" t="s">
        <v>285</v>
      </c>
      <c r="AC9" s="45"/>
      <c r="AD9" s="45"/>
      <c r="AE9" s="45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</row>
    <row r="10" spans="1:105" s="80" customFormat="1" ht="15.75" x14ac:dyDescent="0.25">
      <c r="A10" s="660" t="s">
        <v>315</v>
      </c>
      <c r="B10" s="66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60"/>
      <c r="U10" s="660"/>
      <c r="V10" s="660"/>
      <c r="W10" s="660"/>
      <c r="X10" s="660"/>
      <c r="Y10" s="660"/>
      <c r="Z10" s="660"/>
      <c r="AA10" s="660"/>
      <c r="AB10" s="660"/>
      <c r="AC10" s="660"/>
      <c r="AD10" s="660"/>
      <c r="AE10" s="660"/>
      <c r="AF10" s="660"/>
      <c r="AG10" s="660"/>
      <c r="AH10" s="660"/>
      <c r="AI10" s="660"/>
      <c r="AJ10" s="660"/>
      <c r="AK10" s="660"/>
      <c r="AL10" s="660"/>
      <c r="AM10" s="660"/>
      <c r="AN10" s="660"/>
      <c r="AO10" s="660"/>
      <c r="AP10" s="660"/>
      <c r="AQ10" s="660"/>
      <c r="AR10" s="660"/>
      <c r="AS10" s="660"/>
      <c r="AT10" s="660"/>
      <c r="AU10" s="660"/>
      <c r="AV10" s="660"/>
      <c r="AW10" s="660"/>
      <c r="AX10" s="660"/>
      <c r="AY10" s="660"/>
      <c r="AZ10" s="660"/>
      <c r="BA10" s="660"/>
      <c r="BB10" s="660"/>
      <c r="BC10" s="660"/>
      <c r="BD10" s="660"/>
      <c r="BE10" s="660"/>
      <c r="BF10" s="660"/>
      <c r="BG10" s="660"/>
      <c r="BH10" s="660"/>
      <c r="BI10" s="660"/>
      <c r="BJ10" s="660"/>
      <c r="BK10" s="660"/>
      <c r="BL10" s="660"/>
      <c r="BM10" s="660"/>
      <c r="BN10" s="660"/>
      <c r="BO10" s="660"/>
      <c r="BP10" s="660"/>
      <c r="BQ10" s="660"/>
      <c r="BR10" s="660"/>
      <c r="BS10" s="660"/>
      <c r="BT10" s="660"/>
      <c r="BU10" s="660"/>
      <c r="BV10" s="660"/>
      <c r="BW10" s="660"/>
      <c r="BX10" s="660"/>
      <c r="BY10" s="660"/>
      <c r="BZ10" s="660"/>
      <c r="CA10" s="660"/>
      <c r="CB10" s="660"/>
      <c r="CC10" s="660"/>
      <c r="CD10" s="660"/>
      <c r="CE10" s="660"/>
      <c r="CF10" s="660"/>
      <c r="CG10" s="660"/>
      <c r="CH10" s="660"/>
      <c r="CI10" s="660"/>
      <c r="CJ10" s="660"/>
      <c r="CK10" s="660"/>
      <c r="CL10" s="660"/>
      <c r="CM10" s="660"/>
      <c r="CN10" s="660"/>
      <c r="CO10" s="660"/>
      <c r="CP10" s="660"/>
      <c r="CQ10" s="660"/>
      <c r="CR10" s="660"/>
      <c r="CS10" s="660"/>
      <c r="CT10" s="660"/>
      <c r="CU10" s="660"/>
      <c r="CV10" s="660"/>
      <c r="CW10" s="660"/>
      <c r="CX10" s="660"/>
      <c r="CY10" s="660"/>
      <c r="CZ10" s="660"/>
      <c r="DA10" s="660"/>
    </row>
    <row r="11" spans="1:105" s="86" customFormat="1" ht="15.75" x14ac:dyDescent="0.25">
      <c r="Y11" s="655" t="s">
        <v>322</v>
      </c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655"/>
      <c r="AM11" s="655"/>
      <c r="AN11" s="655"/>
      <c r="AO11" s="655"/>
      <c r="AP11" s="655"/>
      <c r="AQ11" s="655"/>
      <c r="AR11" s="655"/>
      <c r="AS11" s="655"/>
      <c r="AT11" s="655"/>
      <c r="AU11" s="655"/>
      <c r="AV11" s="655"/>
      <c r="AW11" s="655"/>
      <c r="AX11" s="655"/>
      <c r="AY11" s="655"/>
      <c r="AZ11" s="655"/>
      <c r="BA11" s="655"/>
      <c r="BB11" s="655"/>
      <c r="BC11" s="655"/>
      <c r="BD11" s="655"/>
      <c r="BE11" s="655"/>
      <c r="BF11" s="655"/>
      <c r="BG11" s="655"/>
      <c r="BH11" s="655"/>
      <c r="BI11" s="655"/>
      <c r="BJ11" s="655"/>
      <c r="BK11" s="655"/>
      <c r="BL11" s="655"/>
      <c r="BM11" s="655"/>
      <c r="BN11" s="655"/>
      <c r="BO11" s="655"/>
      <c r="BP11" s="655"/>
      <c r="BQ11" s="655"/>
      <c r="BR11" s="655"/>
      <c r="BS11" s="655"/>
      <c r="BT11" s="655"/>
      <c r="BU11" s="655"/>
      <c r="BV11" s="655"/>
      <c r="BW11" s="655"/>
      <c r="BX11" s="655"/>
      <c r="BY11" s="655"/>
      <c r="BZ11" s="655"/>
      <c r="CA11" s="655"/>
      <c r="CB11" s="655"/>
      <c r="CC11" s="655"/>
    </row>
    <row r="12" spans="1:105" s="87" customFormat="1" ht="11.25" x14ac:dyDescent="0.2">
      <c r="Y12" s="610" t="s">
        <v>122</v>
      </c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  <c r="BQ12" s="610"/>
      <c r="BR12" s="610"/>
      <c r="BS12" s="610"/>
      <c r="BT12" s="610"/>
      <c r="BU12" s="610"/>
      <c r="BV12" s="610"/>
      <c r="BW12" s="610"/>
      <c r="BX12" s="610"/>
      <c r="BY12" s="610"/>
      <c r="BZ12" s="610"/>
      <c r="CA12" s="610"/>
      <c r="CB12" s="610"/>
      <c r="CC12" s="610"/>
    </row>
    <row r="13" spans="1:105" x14ac:dyDescent="0.25">
      <c r="A13" s="1" t="s">
        <v>123</v>
      </c>
      <c r="C13" s="656" t="s">
        <v>138</v>
      </c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656"/>
      <c r="T13" s="656"/>
      <c r="U13" s="656"/>
      <c r="V13" s="656"/>
      <c r="W13" s="656"/>
      <c r="X13" s="656"/>
      <c r="Y13" s="656"/>
      <c r="Z13" s="656"/>
      <c r="AA13" s="656"/>
      <c r="AB13" s="656"/>
      <c r="AC13" s="656"/>
      <c r="AD13" s="656"/>
      <c r="AE13" s="656"/>
      <c r="AF13" s="656"/>
      <c r="AG13" s="656"/>
      <c r="AH13" s="656"/>
      <c r="AI13" s="656"/>
      <c r="AJ13" s="656"/>
      <c r="AK13" s="656"/>
      <c r="AL13" s="656"/>
      <c r="AM13" s="656"/>
      <c r="AN13" s="656"/>
      <c r="AO13" s="656"/>
      <c r="AP13" s="656"/>
      <c r="AQ13" s="656"/>
      <c r="AR13" s="656"/>
      <c r="AS13" s="656"/>
      <c r="AT13" s="656"/>
      <c r="AU13" s="656"/>
      <c r="AV13" s="656"/>
      <c r="AW13" s="656"/>
      <c r="AX13" s="656"/>
      <c r="AY13" s="656"/>
      <c r="AZ13" s="656"/>
      <c r="BA13" s="656"/>
      <c r="BB13" s="656"/>
      <c r="BC13" s="656"/>
      <c r="BD13" s="656"/>
      <c r="BE13" s="656"/>
      <c r="BF13" s="656"/>
      <c r="BG13" s="656"/>
    </row>
    <row r="14" spans="1:105" s="73" customFormat="1" ht="11.25" x14ac:dyDescent="0.2">
      <c r="C14" s="610" t="s">
        <v>65</v>
      </c>
      <c r="D14" s="610"/>
      <c r="E14" s="610"/>
      <c r="F14" s="610"/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0"/>
      <c r="AD14" s="610"/>
      <c r="AE14" s="610"/>
      <c r="AF14" s="610"/>
      <c r="AG14" s="610"/>
      <c r="AH14" s="610"/>
      <c r="AI14" s="610"/>
      <c r="AJ14" s="610"/>
      <c r="AK14" s="610"/>
      <c r="AL14" s="610"/>
      <c r="AM14" s="610"/>
      <c r="AN14" s="610"/>
      <c r="AO14" s="610"/>
      <c r="AP14" s="610"/>
      <c r="AQ14" s="610"/>
      <c r="AR14" s="610"/>
      <c r="AS14" s="610"/>
      <c r="AT14" s="610"/>
      <c r="AU14" s="610"/>
      <c r="AV14" s="610"/>
      <c r="AW14" s="610"/>
      <c r="AX14" s="610"/>
      <c r="AY14" s="610"/>
      <c r="AZ14" s="610"/>
      <c r="BA14" s="610"/>
      <c r="BB14" s="610"/>
      <c r="BC14" s="610"/>
      <c r="BD14" s="610"/>
      <c r="BE14" s="610"/>
      <c r="BF14" s="610"/>
      <c r="BG14" s="610"/>
    </row>
    <row r="16" spans="1:105" s="85" customFormat="1" ht="74.25" customHeight="1" x14ac:dyDescent="0.2">
      <c r="A16" s="657" t="s">
        <v>163</v>
      </c>
      <c r="B16" s="657"/>
      <c r="C16" s="657"/>
      <c r="D16" s="657"/>
      <c r="E16" s="657"/>
      <c r="F16" s="657"/>
      <c r="G16" s="657"/>
      <c r="H16" s="657"/>
      <c r="I16" s="657"/>
      <c r="J16" s="657"/>
      <c r="K16" s="657"/>
      <c r="L16" s="657"/>
      <c r="M16" s="657"/>
      <c r="N16" s="657"/>
      <c r="O16" s="657"/>
      <c r="P16" s="657"/>
      <c r="Q16" s="657"/>
      <c r="R16" s="657"/>
      <c r="S16" s="657"/>
      <c r="T16" s="657"/>
      <c r="U16" s="657"/>
      <c r="V16" s="657"/>
      <c r="W16" s="657"/>
      <c r="X16" s="657"/>
      <c r="Y16" s="657"/>
      <c r="Z16" s="657"/>
      <c r="AA16" s="657"/>
      <c r="AB16" s="657"/>
      <c r="AC16" s="657"/>
      <c r="AD16" s="657"/>
      <c r="AE16" s="657"/>
      <c r="AF16" s="657"/>
      <c r="AG16" s="657"/>
      <c r="AH16" s="657"/>
      <c r="AI16" s="657"/>
      <c r="AJ16" s="657" t="s">
        <v>384</v>
      </c>
      <c r="AK16" s="657"/>
      <c r="AL16" s="657"/>
      <c r="AM16" s="657"/>
      <c r="AN16" s="657"/>
      <c r="AO16" s="657"/>
      <c r="AP16" s="657"/>
      <c r="AQ16" s="657"/>
      <c r="AR16" s="657"/>
      <c r="AS16" s="657"/>
      <c r="AT16" s="657"/>
      <c r="AU16" s="657"/>
      <c r="AV16" s="657"/>
      <c r="AW16" s="657"/>
      <c r="AX16" s="657"/>
      <c r="AY16" s="657"/>
      <c r="AZ16" s="657"/>
      <c r="BA16" s="657" t="s">
        <v>700</v>
      </c>
      <c r="BB16" s="657"/>
      <c r="BC16" s="657"/>
      <c r="BD16" s="657"/>
      <c r="BE16" s="657"/>
      <c r="BF16" s="657"/>
      <c r="BG16" s="657"/>
      <c r="BH16" s="657"/>
      <c r="BI16" s="657"/>
      <c r="BJ16" s="657"/>
      <c r="BK16" s="657"/>
      <c r="BL16" s="657"/>
      <c r="BM16" s="657"/>
      <c r="BN16" s="657"/>
      <c r="BO16" s="657"/>
      <c r="BP16" s="657"/>
      <c r="BQ16" s="657"/>
      <c r="BR16" s="657" t="s">
        <v>316</v>
      </c>
      <c r="BS16" s="657"/>
      <c r="BT16" s="657"/>
      <c r="BU16" s="657"/>
      <c r="BV16" s="657"/>
      <c r="BW16" s="657"/>
      <c r="BX16" s="657"/>
      <c r="BY16" s="657"/>
      <c r="BZ16" s="657"/>
      <c r="CA16" s="657"/>
      <c r="CB16" s="657"/>
      <c r="CC16" s="657"/>
      <c r="CD16" s="657"/>
      <c r="CE16" s="657"/>
      <c r="CF16" s="657"/>
      <c r="CG16" s="657"/>
      <c r="CH16" s="657"/>
      <c r="CI16" s="657" t="s">
        <v>317</v>
      </c>
      <c r="CJ16" s="657"/>
      <c r="CK16" s="657"/>
      <c r="CL16" s="657"/>
      <c r="CM16" s="657"/>
      <c r="CN16" s="657"/>
      <c r="CO16" s="657"/>
      <c r="CP16" s="657"/>
      <c r="CQ16" s="657"/>
      <c r="CR16" s="657"/>
      <c r="CS16" s="657"/>
      <c r="CT16" s="657"/>
      <c r="CU16" s="657"/>
      <c r="CV16" s="657"/>
      <c r="CW16" s="657"/>
      <c r="CX16" s="657"/>
      <c r="CY16" s="657"/>
      <c r="CZ16" s="657"/>
      <c r="DA16" s="657"/>
    </row>
    <row r="17" spans="1:105" s="81" customFormat="1" ht="12" x14ac:dyDescent="0.2">
      <c r="A17" s="661">
        <v>1</v>
      </c>
      <c r="B17" s="662"/>
      <c r="C17" s="662"/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2"/>
      <c r="AD17" s="662"/>
      <c r="AE17" s="662"/>
      <c r="AF17" s="662"/>
      <c r="AG17" s="662"/>
      <c r="AH17" s="662"/>
      <c r="AI17" s="663"/>
      <c r="AJ17" s="664">
        <v>2</v>
      </c>
      <c r="AK17" s="664"/>
      <c r="AL17" s="664"/>
      <c r="AM17" s="664"/>
      <c r="AN17" s="664"/>
      <c r="AO17" s="664"/>
      <c r="AP17" s="664"/>
      <c r="AQ17" s="664"/>
      <c r="AR17" s="664"/>
      <c r="AS17" s="664"/>
      <c r="AT17" s="664"/>
      <c r="AU17" s="664"/>
      <c r="AV17" s="664"/>
      <c r="AW17" s="664"/>
      <c r="AX17" s="664"/>
      <c r="AY17" s="664"/>
      <c r="AZ17" s="664"/>
      <c r="BA17" s="664">
        <v>3</v>
      </c>
      <c r="BB17" s="664"/>
      <c r="BC17" s="664"/>
      <c r="BD17" s="664"/>
      <c r="BE17" s="664"/>
      <c r="BF17" s="664"/>
      <c r="BG17" s="664"/>
      <c r="BH17" s="664"/>
      <c r="BI17" s="664"/>
      <c r="BJ17" s="664"/>
      <c r="BK17" s="664"/>
      <c r="BL17" s="664"/>
      <c r="BM17" s="664"/>
      <c r="BN17" s="664"/>
      <c r="BO17" s="664"/>
      <c r="BP17" s="664"/>
      <c r="BQ17" s="664"/>
      <c r="BR17" s="664">
        <v>4</v>
      </c>
      <c r="BS17" s="664"/>
      <c r="BT17" s="664"/>
      <c r="BU17" s="664"/>
      <c r="BV17" s="664"/>
      <c r="BW17" s="664"/>
      <c r="BX17" s="664"/>
      <c r="BY17" s="664"/>
      <c r="BZ17" s="664"/>
      <c r="CA17" s="664"/>
      <c r="CB17" s="664"/>
      <c r="CC17" s="664"/>
      <c r="CD17" s="664"/>
      <c r="CE17" s="664"/>
      <c r="CF17" s="664"/>
      <c r="CG17" s="664"/>
      <c r="CH17" s="664"/>
      <c r="CI17" s="664">
        <v>5</v>
      </c>
      <c r="CJ17" s="664"/>
      <c r="CK17" s="664"/>
      <c r="CL17" s="664"/>
      <c r="CM17" s="664"/>
      <c r="CN17" s="664"/>
      <c r="CO17" s="664"/>
      <c r="CP17" s="664"/>
      <c r="CQ17" s="664"/>
      <c r="CR17" s="664"/>
      <c r="CS17" s="664"/>
      <c r="CT17" s="664"/>
      <c r="CU17" s="664"/>
      <c r="CV17" s="664"/>
      <c r="CW17" s="664"/>
      <c r="CX17" s="664"/>
      <c r="CY17" s="664"/>
      <c r="CZ17" s="664"/>
      <c r="DA17" s="664"/>
    </row>
    <row r="18" spans="1:105" s="81" customFormat="1" ht="36.75" customHeight="1" x14ac:dyDescent="0.2">
      <c r="A18" s="88"/>
      <c r="B18" s="665" t="s">
        <v>318</v>
      </c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6"/>
      <c r="AJ18" s="667">
        <v>1</v>
      </c>
      <c r="AK18" s="667"/>
      <c r="AL18" s="667"/>
      <c r="AM18" s="667"/>
      <c r="AN18" s="667"/>
      <c r="AO18" s="667"/>
      <c r="AP18" s="667"/>
      <c r="AQ18" s="667"/>
      <c r="AR18" s="667"/>
      <c r="AS18" s="667"/>
      <c r="AT18" s="667"/>
      <c r="AU18" s="667"/>
      <c r="AV18" s="667"/>
      <c r="AW18" s="667"/>
      <c r="AX18" s="667"/>
      <c r="AY18" s="667"/>
      <c r="AZ18" s="667"/>
      <c r="BA18" s="667">
        <v>1</v>
      </c>
      <c r="BB18" s="667"/>
      <c r="BC18" s="667"/>
      <c r="BD18" s="667"/>
      <c r="BE18" s="667"/>
      <c r="BF18" s="667"/>
      <c r="BG18" s="667"/>
      <c r="BH18" s="667"/>
      <c r="BI18" s="667"/>
      <c r="BJ18" s="667"/>
      <c r="BK18" s="667"/>
      <c r="BL18" s="667"/>
      <c r="BM18" s="667"/>
      <c r="BN18" s="667"/>
      <c r="BO18" s="667"/>
      <c r="BP18" s="667"/>
      <c r="BQ18" s="667"/>
      <c r="BR18" s="668" t="s">
        <v>387</v>
      </c>
      <c r="BS18" s="669"/>
      <c r="BT18" s="669"/>
      <c r="BU18" s="669"/>
      <c r="BV18" s="669"/>
      <c r="BW18" s="669"/>
      <c r="BX18" s="669"/>
      <c r="BY18" s="669"/>
      <c r="BZ18" s="669"/>
      <c r="CA18" s="669"/>
      <c r="CB18" s="669"/>
      <c r="CC18" s="669"/>
      <c r="CD18" s="669"/>
      <c r="CE18" s="669"/>
      <c r="CF18" s="669"/>
      <c r="CG18" s="669"/>
      <c r="CH18" s="669"/>
      <c r="CI18" s="670"/>
      <c r="CJ18" s="670"/>
      <c r="CK18" s="670"/>
      <c r="CL18" s="670"/>
      <c r="CM18" s="670"/>
      <c r="CN18" s="670"/>
      <c r="CO18" s="670"/>
      <c r="CP18" s="670"/>
      <c r="CQ18" s="670"/>
      <c r="CR18" s="670"/>
      <c r="CS18" s="670"/>
      <c r="CT18" s="670"/>
      <c r="CU18" s="670"/>
      <c r="CV18" s="670"/>
      <c r="CW18" s="670"/>
      <c r="CX18" s="670"/>
      <c r="CY18" s="670"/>
      <c r="CZ18" s="670"/>
      <c r="DA18" s="670"/>
    </row>
    <row r="19" spans="1:105" s="81" customFormat="1" ht="36.75" customHeight="1" x14ac:dyDescent="0.2">
      <c r="A19" s="88"/>
      <c r="B19" s="665" t="s">
        <v>319</v>
      </c>
      <c r="C19" s="665"/>
      <c r="D19" s="665"/>
      <c r="E19" s="665"/>
      <c r="F19" s="665"/>
      <c r="G19" s="665"/>
      <c r="H19" s="665"/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5"/>
      <c r="AA19" s="665"/>
      <c r="AB19" s="665"/>
      <c r="AC19" s="665"/>
      <c r="AD19" s="665"/>
      <c r="AE19" s="665"/>
      <c r="AF19" s="665"/>
      <c r="AG19" s="665"/>
      <c r="AH19" s="665"/>
      <c r="AI19" s="666"/>
      <c r="AJ19" s="667">
        <v>1</v>
      </c>
      <c r="AK19" s="667"/>
      <c r="AL19" s="667"/>
      <c r="AM19" s="667"/>
      <c r="AN19" s="667"/>
      <c r="AO19" s="667"/>
      <c r="AP19" s="667"/>
      <c r="AQ19" s="667"/>
      <c r="AR19" s="667"/>
      <c r="AS19" s="667"/>
      <c r="AT19" s="667"/>
      <c r="AU19" s="667"/>
      <c r="AV19" s="667"/>
      <c r="AW19" s="667"/>
      <c r="AX19" s="667"/>
      <c r="AY19" s="667"/>
      <c r="AZ19" s="667"/>
      <c r="BA19" s="667">
        <v>1</v>
      </c>
      <c r="BB19" s="667"/>
      <c r="BC19" s="667"/>
      <c r="BD19" s="667"/>
      <c r="BE19" s="667"/>
      <c r="BF19" s="667"/>
      <c r="BG19" s="667"/>
      <c r="BH19" s="667"/>
      <c r="BI19" s="667"/>
      <c r="BJ19" s="667"/>
      <c r="BK19" s="667"/>
      <c r="BL19" s="667"/>
      <c r="BM19" s="667"/>
      <c r="BN19" s="667"/>
      <c r="BO19" s="667"/>
      <c r="BP19" s="667"/>
      <c r="BQ19" s="667"/>
      <c r="BR19" s="668" t="s">
        <v>387</v>
      </c>
      <c r="BS19" s="669"/>
      <c r="BT19" s="669"/>
      <c r="BU19" s="669"/>
      <c r="BV19" s="669"/>
      <c r="BW19" s="669"/>
      <c r="BX19" s="669"/>
      <c r="BY19" s="669"/>
      <c r="BZ19" s="669"/>
      <c r="CA19" s="669"/>
      <c r="CB19" s="669"/>
      <c r="CC19" s="669"/>
      <c r="CD19" s="669"/>
      <c r="CE19" s="669"/>
      <c r="CF19" s="669"/>
      <c r="CG19" s="669"/>
      <c r="CH19" s="669"/>
      <c r="CI19" s="671"/>
      <c r="CJ19" s="671"/>
      <c r="CK19" s="671"/>
      <c r="CL19" s="671"/>
      <c r="CM19" s="671"/>
      <c r="CN19" s="671"/>
      <c r="CO19" s="671"/>
      <c r="CP19" s="671"/>
      <c r="CQ19" s="671"/>
      <c r="CR19" s="671"/>
      <c r="CS19" s="671"/>
      <c r="CT19" s="671"/>
      <c r="CU19" s="671"/>
      <c r="CV19" s="671"/>
      <c r="CW19" s="671"/>
      <c r="CX19" s="671"/>
      <c r="CY19" s="671"/>
      <c r="CZ19" s="671"/>
      <c r="DA19" s="671"/>
    </row>
    <row r="20" spans="1:105" s="81" customFormat="1" ht="31.5" customHeight="1" x14ac:dyDescent="0.2">
      <c r="A20" s="88"/>
      <c r="B20" s="665" t="s">
        <v>320</v>
      </c>
      <c r="C20" s="665"/>
      <c r="D20" s="665"/>
      <c r="E20" s="665"/>
      <c r="F20" s="665"/>
      <c r="G20" s="665"/>
      <c r="H20" s="665"/>
      <c r="I20" s="665"/>
      <c r="J20" s="665"/>
      <c r="K20" s="665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5"/>
      <c r="AA20" s="665"/>
      <c r="AB20" s="665"/>
      <c r="AC20" s="665"/>
      <c r="AD20" s="665"/>
      <c r="AE20" s="665"/>
      <c r="AF20" s="665"/>
      <c r="AG20" s="665"/>
      <c r="AH20" s="665"/>
      <c r="AI20" s="666"/>
      <c r="AJ20" s="667">
        <v>1</v>
      </c>
      <c r="AK20" s="667"/>
      <c r="AL20" s="667"/>
      <c r="AM20" s="667"/>
      <c r="AN20" s="667"/>
      <c r="AO20" s="667"/>
      <c r="AP20" s="667"/>
      <c r="AQ20" s="667"/>
      <c r="AR20" s="667"/>
      <c r="AS20" s="667"/>
      <c r="AT20" s="667"/>
      <c r="AU20" s="667"/>
      <c r="AV20" s="667"/>
      <c r="AW20" s="667"/>
      <c r="AX20" s="667"/>
      <c r="AY20" s="667"/>
      <c r="AZ20" s="667"/>
      <c r="BA20" s="667">
        <v>1</v>
      </c>
      <c r="BB20" s="667"/>
      <c r="BC20" s="667"/>
      <c r="BD20" s="667"/>
      <c r="BE20" s="667"/>
      <c r="BF20" s="667"/>
      <c r="BG20" s="667"/>
      <c r="BH20" s="667"/>
      <c r="BI20" s="667"/>
      <c r="BJ20" s="667"/>
      <c r="BK20" s="667"/>
      <c r="BL20" s="667"/>
      <c r="BM20" s="667"/>
      <c r="BN20" s="667"/>
      <c r="BO20" s="667"/>
      <c r="BP20" s="667"/>
      <c r="BQ20" s="667"/>
      <c r="BR20" s="668" t="s">
        <v>387</v>
      </c>
      <c r="BS20" s="669"/>
      <c r="BT20" s="669"/>
      <c r="BU20" s="669"/>
      <c r="BV20" s="669"/>
      <c r="BW20" s="669"/>
      <c r="BX20" s="669"/>
      <c r="BY20" s="669"/>
      <c r="BZ20" s="669"/>
      <c r="CA20" s="669"/>
      <c r="CB20" s="669"/>
      <c r="CC20" s="669"/>
      <c r="CD20" s="669"/>
      <c r="CE20" s="669"/>
      <c r="CF20" s="669"/>
      <c r="CG20" s="669"/>
      <c r="CH20" s="669"/>
      <c r="CI20" s="672"/>
      <c r="CJ20" s="672"/>
      <c r="CK20" s="672"/>
      <c r="CL20" s="672"/>
      <c r="CM20" s="672"/>
      <c r="CN20" s="672"/>
      <c r="CO20" s="672"/>
      <c r="CP20" s="672"/>
      <c r="CQ20" s="672"/>
      <c r="CR20" s="672"/>
      <c r="CS20" s="672"/>
      <c r="CT20" s="672"/>
      <c r="CU20" s="672"/>
      <c r="CV20" s="672"/>
      <c r="CW20" s="672"/>
      <c r="CX20" s="672"/>
      <c r="CY20" s="672"/>
      <c r="CZ20" s="672"/>
      <c r="DA20" s="672"/>
    </row>
    <row r="21" spans="1:105" s="81" customFormat="1" ht="23.25" customHeight="1" x14ac:dyDescent="0.2">
      <c r="A21" s="88"/>
      <c r="B21" s="665" t="s">
        <v>321</v>
      </c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5"/>
      <c r="AA21" s="665"/>
      <c r="AB21" s="665"/>
      <c r="AC21" s="665"/>
      <c r="AD21" s="665"/>
      <c r="AE21" s="665"/>
      <c r="AF21" s="665"/>
      <c r="AG21" s="665"/>
      <c r="AH21" s="665"/>
      <c r="AI21" s="666"/>
      <c r="AJ21" s="673"/>
      <c r="AK21" s="674"/>
      <c r="AL21" s="674"/>
      <c r="AM21" s="674"/>
      <c r="AN21" s="674"/>
      <c r="AO21" s="674"/>
      <c r="AP21" s="674"/>
      <c r="AQ21" s="674"/>
      <c r="AR21" s="674"/>
      <c r="AS21" s="674"/>
      <c r="AT21" s="674"/>
      <c r="AU21" s="674"/>
      <c r="AV21" s="674"/>
      <c r="AW21" s="674"/>
      <c r="AX21" s="674"/>
      <c r="AY21" s="674"/>
      <c r="AZ21" s="674"/>
      <c r="BA21" s="674"/>
      <c r="BB21" s="674"/>
      <c r="BC21" s="674"/>
      <c r="BD21" s="674"/>
      <c r="BE21" s="674"/>
      <c r="BF21" s="674"/>
      <c r="BG21" s="674"/>
      <c r="BH21" s="674"/>
      <c r="BI21" s="674"/>
      <c r="BJ21" s="674"/>
      <c r="BK21" s="674"/>
      <c r="BL21" s="674"/>
      <c r="BM21" s="674"/>
      <c r="BN21" s="674"/>
      <c r="BO21" s="674"/>
      <c r="BP21" s="674"/>
      <c r="BQ21" s="674"/>
      <c r="BR21" s="675"/>
      <c r="BS21" s="675"/>
      <c r="BT21" s="675"/>
      <c r="BU21" s="675"/>
      <c r="BV21" s="675"/>
      <c r="BW21" s="675"/>
      <c r="BX21" s="675"/>
      <c r="BY21" s="675"/>
      <c r="BZ21" s="675"/>
      <c r="CA21" s="675"/>
      <c r="CB21" s="675"/>
      <c r="CC21" s="675"/>
      <c r="CD21" s="675"/>
      <c r="CE21" s="675"/>
      <c r="CF21" s="675"/>
      <c r="CG21" s="675"/>
      <c r="CH21" s="676"/>
      <c r="CI21" s="677" t="s">
        <v>324</v>
      </c>
      <c r="CJ21" s="677"/>
      <c r="CK21" s="677"/>
      <c r="CL21" s="677"/>
      <c r="CM21" s="677"/>
      <c r="CN21" s="677"/>
      <c r="CO21" s="677"/>
      <c r="CP21" s="677"/>
      <c r="CQ21" s="677"/>
      <c r="CR21" s="677"/>
      <c r="CS21" s="677"/>
      <c r="CT21" s="677"/>
      <c r="CU21" s="677"/>
      <c r="CV21" s="677"/>
      <c r="CW21" s="677"/>
      <c r="CX21" s="677"/>
      <c r="CY21" s="677"/>
      <c r="CZ21" s="677"/>
      <c r="DA21" s="677"/>
    </row>
    <row r="22" spans="1:105" s="81" customFormat="1" ht="23.25" customHeight="1" x14ac:dyDescent="0.2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</row>
  </sheetData>
  <mergeCells count="41">
    <mergeCell ref="B21:AI21"/>
    <mergeCell ref="AJ21:AZ21"/>
    <mergeCell ref="BA21:BQ21"/>
    <mergeCell ref="BR21:CH21"/>
    <mergeCell ref="CI21:DA21"/>
    <mergeCell ref="B20:AI20"/>
    <mergeCell ref="AJ20:AZ20"/>
    <mergeCell ref="BA20:BQ20"/>
    <mergeCell ref="BR20:CH20"/>
    <mergeCell ref="CI20:DA20"/>
    <mergeCell ref="B19:AI19"/>
    <mergeCell ref="AJ19:AZ19"/>
    <mergeCell ref="BA19:BQ19"/>
    <mergeCell ref="BR19:CH19"/>
    <mergeCell ref="CI19:DA19"/>
    <mergeCell ref="B18:AI18"/>
    <mergeCell ref="AJ18:AZ18"/>
    <mergeCell ref="BA18:BQ18"/>
    <mergeCell ref="BR18:CH18"/>
    <mergeCell ref="CI18:DA18"/>
    <mergeCell ref="A17:AI17"/>
    <mergeCell ref="AJ17:AZ17"/>
    <mergeCell ref="BA17:BQ17"/>
    <mergeCell ref="BR17:CH17"/>
    <mergeCell ref="CI17:DA17"/>
    <mergeCell ref="C14:BG14"/>
    <mergeCell ref="A16:AI16"/>
    <mergeCell ref="AJ16:AZ16"/>
    <mergeCell ref="Q9:W9"/>
    <mergeCell ref="X9:AA9"/>
    <mergeCell ref="A10:DA10"/>
    <mergeCell ref="Y11:CC11"/>
    <mergeCell ref="Y12:CC12"/>
    <mergeCell ref="BA16:BQ16"/>
    <mergeCell ref="BR16:CH16"/>
    <mergeCell ref="CI16:DA16"/>
    <mergeCell ref="A5:DA5"/>
    <mergeCell ref="A6:AV6"/>
    <mergeCell ref="AW6:DA6"/>
    <mergeCell ref="AW7:DA7"/>
    <mergeCell ref="C13:BG13"/>
  </mergeCells>
  <hyperlinks>
    <hyperlink ref="BR18" r:id="rId1"/>
    <hyperlink ref="BR19" r:id="rId2"/>
    <hyperlink ref="BR20" r:id="rId3"/>
  </hyperlinks>
  <pageMargins left="0.78740157480314965" right="0.51181102362204722" top="0.59055118110236227" bottom="0.39370078740157483" header="0.19685039370078741" footer="0.19685039370078741"/>
  <pageSetup paperSize="9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1"/>
  <sheetViews>
    <sheetView view="pageBreakPreview" topLeftCell="A364" zoomScale="71" zoomScaleNormal="80" zoomScaleSheetLayoutView="71" workbookViewId="0">
      <selection activeCell="D426" sqref="D426"/>
    </sheetView>
  </sheetViews>
  <sheetFormatPr defaultRowHeight="15.75" x14ac:dyDescent="0.25"/>
  <cols>
    <col min="1" max="1" width="5.42578125" style="45" customWidth="1"/>
    <col min="2" max="2" width="24.7109375" style="45" customWidth="1"/>
    <col min="3" max="3" width="28.85546875" style="393" customWidth="1"/>
    <col min="4" max="4" width="27.28515625" style="393" customWidth="1"/>
    <col min="5" max="5" width="19.5703125" style="393" customWidth="1"/>
    <col min="6" max="6" width="30.5703125" style="393" customWidth="1"/>
    <col min="7" max="7" width="29.5703125" style="45" customWidth="1"/>
    <col min="8" max="8" width="24.28515625" style="45" customWidth="1"/>
    <col min="9" max="9" width="4.85546875" customWidth="1"/>
    <col min="10" max="21" width="0" hidden="1" customWidth="1"/>
  </cols>
  <sheetData>
    <row r="1" spans="1:21" x14ac:dyDescent="0.25">
      <c r="H1" s="27" t="s">
        <v>120</v>
      </c>
    </row>
    <row r="2" spans="1:21" x14ac:dyDescent="0.25">
      <c r="H2" s="26" t="s">
        <v>92</v>
      </c>
    </row>
    <row r="3" spans="1:21" ht="12.75" customHeight="1" x14ac:dyDescent="0.25">
      <c r="H3" s="12" t="s">
        <v>148</v>
      </c>
    </row>
    <row r="5" spans="1:21" ht="18.75" x14ac:dyDescent="0.3">
      <c r="A5" s="678" t="s">
        <v>288</v>
      </c>
      <c r="B5" s="678"/>
      <c r="C5" s="678"/>
      <c r="D5" s="678"/>
      <c r="E5" s="678"/>
      <c r="F5" s="678"/>
      <c r="G5" s="678"/>
      <c r="H5" s="678"/>
    </row>
    <row r="6" spans="1:21" ht="20.25" x14ac:dyDescent="0.3">
      <c r="A6" s="70"/>
      <c r="B6" s="70"/>
      <c r="C6" s="394"/>
      <c r="D6" s="402" t="s">
        <v>289</v>
      </c>
      <c r="E6" s="397" t="s">
        <v>151</v>
      </c>
      <c r="F6" s="398"/>
      <c r="G6" s="70"/>
      <c r="H6" s="70"/>
    </row>
    <row r="7" spans="1:21" x14ac:dyDescent="0.25">
      <c r="A7" s="69"/>
      <c r="B7" s="69"/>
      <c r="C7" s="399"/>
      <c r="D7" s="399"/>
      <c r="E7" s="400" t="s">
        <v>11</v>
      </c>
      <c r="F7" s="401"/>
      <c r="G7" s="69"/>
      <c r="H7" s="69"/>
    </row>
    <row r="8" spans="1:21" ht="18.75" x14ac:dyDescent="0.3">
      <c r="A8" s="69"/>
      <c r="B8" s="69"/>
      <c r="C8" s="399"/>
      <c r="D8" s="399"/>
      <c r="E8" s="402" t="s">
        <v>152</v>
      </c>
      <c r="F8" s="401"/>
      <c r="G8" s="69"/>
      <c r="H8" s="69"/>
    </row>
    <row r="9" spans="1:21" ht="14.25" customHeight="1" x14ac:dyDescent="0.3">
      <c r="A9" s="69"/>
      <c r="B9" s="69"/>
      <c r="C9" s="399"/>
      <c r="D9" s="399"/>
      <c r="E9" s="402"/>
      <c r="F9" s="401"/>
      <c r="G9" s="69"/>
      <c r="H9" s="69"/>
    </row>
    <row r="10" spans="1:21" ht="18.75" x14ac:dyDescent="0.3">
      <c r="A10" s="69"/>
      <c r="B10" s="69"/>
      <c r="C10" s="399"/>
      <c r="D10" s="403" t="s">
        <v>302</v>
      </c>
      <c r="E10" s="404" t="s">
        <v>301</v>
      </c>
      <c r="F10" s="405" t="s">
        <v>520</v>
      </c>
      <c r="G10" s="69"/>
      <c r="H10" s="69"/>
    </row>
    <row r="11" spans="1:21" ht="10.5" customHeight="1" x14ac:dyDescent="0.25">
      <c r="B11" s="71"/>
      <c r="D11" s="406"/>
      <c r="E11" s="406"/>
      <c r="F11" s="406"/>
      <c r="G11" s="71"/>
      <c r="I11" s="71"/>
      <c r="J11" s="71"/>
      <c r="K11" s="72"/>
      <c r="L11" s="72"/>
      <c r="M11" s="72"/>
    </row>
    <row r="12" spans="1:21" ht="20.25" x14ac:dyDescent="0.3">
      <c r="A12" s="679" t="s">
        <v>524</v>
      </c>
      <c r="B12" s="679"/>
      <c r="C12" s="679"/>
      <c r="D12" s="679"/>
      <c r="E12" s="679"/>
      <c r="F12" s="679"/>
      <c r="G12" s="679"/>
      <c r="H12" s="679"/>
    </row>
    <row r="13" spans="1:21" ht="49.5" customHeight="1" x14ac:dyDescent="0.2">
      <c r="A13" s="46" t="s">
        <v>142</v>
      </c>
      <c r="B13" s="46" t="s">
        <v>291</v>
      </c>
      <c r="C13" s="407" t="s">
        <v>292</v>
      </c>
      <c r="D13" s="407" t="s">
        <v>143</v>
      </c>
      <c r="E13" s="407" t="s">
        <v>296</v>
      </c>
      <c r="F13" s="407" t="s">
        <v>295</v>
      </c>
      <c r="G13" s="46" t="s">
        <v>340</v>
      </c>
      <c r="H13" s="46" t="s">
        <v>294</v>
      </c>
    </row>
    <row r="14" spans="1:21" ht="12.75" x14ac:dyDescent="0.2">
      <c r="A14" s="79"/>
      <c r="B14" s="79">
        <v>1</v>
      </c>
      <c r="C14" s="414">
        <v>2</v>
      </c>
      <c r="D14" s="414">
        <v>3</v>
      </c>
      <c r="E14" s="414">
        <v>4</v>
      </c>
      <c r="F14" s="414">
        <v>5</v>
      </c>
      <c r="G14" s="79">
        <v>6</v>
      </c>
      <c r="H14" s="79">
        <v>7</v>
      </c>
    </row>
    <row r="15" spans="1:21" ht="22.5" customHeight="1" x14ac:dyDescent="0.2">
      <c r="A15" s="47">
        <v>1</v>
      </c>
      <c r="B15" s="680" t="s">
        <v>335</v>
      </c>
      <c r="C15" s="409" t="s">
        <v>144</v>
      </c>
      <c r="D15" s="409" t="s">
        <v>144</v>
      </c>
      <c r="E15" s="409" t="s">
        <v>293</v>
      </c>
      <c r="F15" s="411">
        <v>0.7</v>
      </c>
      <c r="G15" s="48"/>
      <c r="H15" s="48"/>
      <c r="J15" s="141">
        <v>0.95</v>
      </c>
      <c r="K15" s="141">
        <v>0.8</v>
      </c>
      <c r="L15" s="143">
        <v>0.8</v>
      </c>
      <c r="M15" s="144">
        <v>0.45</v>
      </c>
      <c r="N15" s="145">
        <v>0.25</v>
      </c>
      <c r="O15" s="146">
        <v>0.2</v>
      </c>
      <c r="P15" s="147">
        <v>0.3</v>
      </c>
      <c r="Q15" s="148">
        <v>0.35</v>
      </c>
      <c r="R15" s="149">
        <v>0.4</v>
      </c>
      <c r="S15" s="150">
        <v>0.7</v>
      </c>
      <c r="T15" s="151">
        <v>0.9</v>
      </c>
      <c r="U15" s="152">
        <v>1</v>
      </c>
    </row>
    <row r="16" spans="1:21" ht="22.5" customHeight="1" x14ac:dyDescent="0.2">
      <c r="A16" s="47">
        <v>2</v>
      </c>
      <c r="B16" s="681"/>
      <c r="C16" s="409" t="s">
        <v>145</v>
      </c>
      <c r="D16" s="409" t="s">
        <v>145</v>
      </c>
      <c r="E16" s="409" t="s">
        <v>293</v>
      </c>
      <c r="F16" s="411">
        <v>0.28999999999999998</v>
      </c>
      <c r="G16" s="48"/>
      <c r="H16" s="48"/>
      <c r="J16" s="141">
        <v>0.28999999999999998</v>
      </c>
      <c r="K16" s="142">
        <v>0.27500000000000002</v>
      </c>
      <c r="L16" s="143">
        <v>0.25</v>
      </c>
      <c r="M16" s="144">
        <v>0.24</v>
      </c>
      <c r="N16" s="145">
        <v>0.23</v>
      </c>
      <c r="O16" s="146">
        <v>0.21</v>
      </c>
      <c r="P16" s="147">
        <v>0.21</v>
      </c>
      <c r="Q16" s="148">
        <v>0.21</v>
      </c>
      <c r="R16" s="149">
        <v>0.22</v>
      </c>
      <c r="S16" s="150">
        <v>0.25</v>
      </c>
      <c r="T16" s="151">
        <v>0.27500000000000002</v>
      </c>
      <c r="U16" s="152">
        <v>0.28999999999999998</v>
      </c>
    </row>
    <row r="17" spans="1:21" ht="23.25" customHeight="1" x14ac:dyDescent="0.2">
      <c r="A17" s="47">
        <v>3</v>
      </c>
      <c r="B17" s="681"/>
      <c r="C17" s="409" t="s">
        <v>150</v>
      </c>
      <c r="D17" s="409" t="str">
        <f t="shared" ref="D17:D23" si="0">C17</f>
        <v>ООО "КРУГ"</v>
      </c>
      <c r="E17" s="409" t="s">
        <v>293</v>
      </c>
      <c r="F17" s="411">
        <v>0.09</v>
      </c>
      <c r="G17" s="48"/>
      <c r="H17" s="48"/>
      <c r="J17" s="141">
        <v>0.09</v>
      </c>
      <c r="K17" s="142">
        <v>0.1</v>
      </c>
      <c r="L17" s="143">
        <v>0.1</v>
      </c>
      <c r="M17" s="144">
        <v>8.5000000000000006E-2</v>
      </c>
      <c r="N17" s="145">
        <v>0.09</v>
      </c>
      <c r="O17" s="146">
        <v>8.5000000000000006E-2</v>
      </c>
      <c r="P17" s="147">
        <v>8.5000000000000006E-2</v>
      </c>
      <c r="Q17" s="148">
        <v>8.5000000000000006E-2</v>
      </c>
      <c r="R17" s="149">
        <v>8.5000000000000006E-2</v>
      </c>
      <c r="S17" s="150">
        <v>0.09</v>
      </c>
      <c r="T17" s="151">
        <v>9.5000000000000001E-2</v>
      </c>
      <c r="U17" s="152">
        <v>0.1</v>
      </c>
    </row>
    <row r="18" spans="1:21" ht="22.5" customHeight="1" x14ac:dyDescent="0.2">
      <c r="A18" s="47">
        <v>4</v>
      </c>
      <c r="B18" s="681"/>
      <c r="C18" s="409" t="s">
        <v>149</v>
      </c>
      <c r="D18" s="409" t="str">
        <f t="shared" si="0"/>
        <v>ИП Первухин Л.В.</v>
      </c>
      <c r="E18" s="409" t="s">
        <v>293</v>
      </c>
      <c r="F18" s="411">
        <v>1.4E-2</v>
      </c>
      <c r="G18" s="48"/>
      <c r="H18" s="48"/>
      <c r="J18" s="141">
        <v>1.4E-2</v>
      </c>
      <c r="K18" s="142">
        <v>1.2E-2</v>
      </c>
      <c r="L18" s="143">
        <v>9.0889999999999999E-3</v>
      </c>
      <c r="M18" s="144">
        <v>7.0000000000000001E-3</v>
      </c>
      <c r="N18" s="145">
        <v>1.6000000000000001E-3</v>
      </c>
      <c r="O18" s="146">
        <v>1E-3</v>
      </c>
      <c r="P18" s="147">
        <v>1E-3</v>
      </c>
      <c r="Q18" s="148">
        <v>1E-3</v>
      </c>
      <c r="R18" s="149">
        <v>1.5E-3</v>
      </c>
      <c r="S18" s="150">
        <v>0.01</v>
      </c>
      <c r="T18" s="151">
        <v>1.2E-2</v>
      </c>
      <c r="U18" s="152">
        <v>1.2999999999999999E-2</v>
      </c>
    </row>
    <row r="19" spans="1:21" ht="22.5" customHeight="1" x14ac:dyDescent="0.2">
      <c r="A19" s="47">
        <v>5</v>
      </c>
      <c r="B19" s="681"/>
      <c r="C19" s="409" t="s">
        <v>146</v>
      </c>
      <c r="D19" s="409" t="str">
        <f t="shared" si="0"/>
        <v>АО "ТНН"</v>
      </c>
      <c r="E19" s="409" t="s">
        <v>293</v>
      </c>
      <c r="F19" s="411">
        <v>0.1</v>
      </c>
      <c r="G19" s="48"/>
      <c r="H19" s="48"/>
      <c r="J19" s="141">
        <v>0.1</v>
      </c>
      <c r="K19" s="142">
        <v>0.08</v>
      </c>
      <c r="L19" s="143">
        <v>5.5E-2</v>
      </c>
      <c r="M19" s="144">
        <v>0.02</v>
      </c>
      <c r="N19" s="145">
        <v>5.0000000000000001E-3</v>
      </c>
      <c r="O19" s="146">
        <v>2E-3</v>
      </c>
      <c r="P19" s="147">
        <v>2E-3</v>
      </c>
      <c r="Q19" s="148">
        <v>2E-3</v>
      </c>
      <c r="R19" s="149">
        <v>5.0000000000000001E-3</v>
      </c>
      <c r="S19" s="150">
        <v>0.04</v>
      </c>
      <c r="T19" s="151">
        <v>0.08</v>
      </c>
      <c r="U19" s="152">
        <v>0.1</v>
      </c>
    </row>
    <row r="20" spans="1:21" ht="22.5" customHeight="1" x14ac:dyDescent="0.2">
      <c r="A20" s="47">
        <v>6</v>
      </c>
      <c r="B20" s="681"/>
      <c r="C20" s="409" t="s">
        <v>146</v>
      </c>
      <c r="D20" s="409" t="str">
        <f t="shared" si="0"/>
        <v>АО "ТНН"</v>
      </c>
      <c r="E20" s="409" t="s">
        <v>293</v>
      </c>
      <c r="F20" s="411">
        <v>2.5000000000000001E-2</v>
      </c>
      <c r="G20" s="48"/>
      <c r="H20" s="48"/>
      <c r="J20" s="141">
        <v>2.5000000000000001E-2</v>
      </c>
      <c r="K20" s="142">
        <v>0.02</v>
      </c>
      <c r="L20" s="143">
        <v>0.02</v>
      </c>
      <c r="M20" s="144">
        <v>0.01</v>
      </c>
      <c r="N20" s="145">
        <v>5.0000000000000001E-3</v>
      </c>
      <c r="O20" s="146">
        <v>0</v>
      </c>
      <c r="P20" s="147">
        <v>0</v>
      </c>
      <c r="Q20" s="148">
        <v>0</v>
      </c>
      <c r="R20" s="149">
        <v>5.0000000000000001E-3</v>
      </c>
      <c r="S20" s="150">
        <v>1.4999999999999999E-2</v>
      </c>
      <c r="T20" s="151">
        <v>0.02</v>
      </c>
      <c r="U20" s="152">
        <v>2.5000000000000001E-2</v>
      </c>
    </row>
    <row r="21" spans="1:21" ht="22.5" customHeight="1" x14ac:dyDescent="0.2">
      <c r="A21" s="47">
        <v>7</v>
      </c>
      <c r="B21" s="681"/>
      <c r="C21" s="409" t="s">
        <v>147</v>
      </c>
      <c r="D21" s="409" t="str">
        <f t="shared" si="0"/>
        <v>АО "РЭД"</v>
      </c>
      <c r="E21" s="409" t="s">
        <v>293</v>
      </c>
      <c r="F21" s="411">
        <v>0.25</v>
      </c>
      <c r="G21" s="48"/>
      <c r="H21" s="48"/>
      <c r="J21" s="141">
        <v>0.25</v>
      </c>
      <c r="K21" s="142">
        <v>0.23</v>
      </c>
      <c r="L21" s="143">
        <v>0.155</v>
      </c>
      <c r="M21" s="144">
        <v>0.09</v>
      </c>
      <c r="N21" s="145">
        <v>0.03</v>
      </c>
      <c r="O21" s="146">
        <v>0.02</v>
      </c>
      <c r="P21" s="147">
        <v>0.02</v>
      </c>
      <c r="Q21" s="148">
        <v>0.02</v>
      </c>
      <c r="R21" s="149">
        <v>0.03</v>
      </c>
      <c r="S21" s="150">
        <v>0.09</v>
      </c>
      <c r="T21" s="151">
        <v>0.155</v>
      </c>
      <c r="U21" s="152">
        <v>0.25</v>
      </c>
    </row>
    <row r="22" spans="1:21" ht="22.5" customHeight="1" x14ac:dyDescent="0.2">
      <c r="A22" s="47">
        <v>8</v>
      </c>
      <c r="B22" s="681"/>
      <c r="C22" s="409" t="s">
        <v>334</v>
      </c>
      <c r="D22" s="409" t="str">
        <f t="shared" si="0"/>
        <v>ООО "РАМА"</v>
      </c>
      <c r="E22" s="409" t="s">
        <v>293</v>
      </c>
      <c r="F22" s="411">
        <v>3.0200000000000001E-2</v>
      </c>
      <c r="G22" s="48"/>
      <c r="H22" s="48"/>
      <c r="J22" s="141">
        <v>3.0199999999999998E-2</v>
      </c>
      <c r="K22" s="142">
        <v>2.7199999999999998E-2</v>
      </c>
      <c r="L22" s="143">
        <v>2.0199999999999999E-2</v>
      </c>
      <c r="M22" s="144">
        <v>1.72E-2</v>
      </c>
      <c r="N22" s="145">
        <v>8.199999999999999E-3</v>
      </c>
      <c r="O22" s="146">
        <v>7.1999999999999998E-3</v>
      </c>
      <c r="P22" s="147">
        <v>7.1999999999999998E-3</v>
      </c>
      <c r="Q22" s="148">
        <v>7.1999999999999998E-3</v>
      </c>
      <c r="R22" s="149">
        <v>8.199999999999999E-3</v>
      </c>
      <c r="S22" s="150">
        <v>1.72E-2</v>
      </c>
      <c r="T22" s="151">
        <v>2.7199999999999998E-2</v>
      </c>
      <c r="U22" s="152">
        <v>3.0199999999999998E-2</v>
      </c>
    </row>
    <row r="23" spans="1:21" ht="21" customHeight="1" x14ac:dyDescent="0.2">
      <c r="A23" s="47">
        <v>9</v>
      </c>
      <c r="B23" s="681"/>
      <c r="C23" s="409" t="s">
        <v>383</v>
      </c>
      <c r="D23" s="409" t="str">
        <f t="shared" si="0"/>
        <v>ООО "Промсырье"</v>
      </c>
      <c r="E23" s="409" t="s">
        <v>293</v>
      </c>
      <c r="F23" s="411">
        <v>0.01</v>
      </c>
      <c r="G23" s="48"/>
      <c r="H23" s="48"/>
      <c r="J23" s="141">
        <v>0.01</v>
      </c>
      <c r="K23" s="142">
        <v>8.9999999999999993E-3</v>
      </c>
      <c r="L23" s="143">
        <v>7.0000000000000001E-3</v>
      </c>
      <c r="M23" s="144">
        <v>7.0000000000000001E-3</v>
      </c>
      <c r="N23" s="145">
        <v>8.0000000000000002E-3</v>
      </c>
      <c r="O23" s="146">
        <v>8.0000000000000002E-3</v>
      </c>
      <c r="P23" s="147">
        <v>8.0000000000000002E-3</v>
      </c>
      <c r="Q23" s="148">
        <v>8.0000000000000002E-3</v>
      </c>
      <c r="R23" s="149">
        <v>8.0000000000000002E-3</v>
      </c>
      <c r="S23" s="150">
        <v>8.0000000000000002E-3</v>
      </c>
      <c r="T23" s="151">
        <v>8.9999999999999993E-3</v>
      </c>
      <c r="U23" s="152">
        <v>0.01</v>
      </c>
    </row>
    <row r="24" spans="1:21" ht="21" customHeight="1" x14ac:dyDescent="0.2">
      <c r="A24" s="47">
        <v>10</v>
      </c>
      <c r="B24" s="681"/>
      <c r="C24" s="409" t="s">
        <v>486</v>
      </c>
      <c r="D24" s="409" t="str">
        <f>C24</f>
        <v>ООО "ЧМСК"</v>
      </c>
      <c r="E24" s="409" t="s">
        <v>293</v>
      </c>
      <c r="F24" s="411">
        <v>0</v>
      </c>
      <c r="G24" s="48"/>
      <c r="H24" s="48"/>
      <c r="J24" s="368"/>
      <c r="K24" s="369"/>
      <c r="L24" s="370"/>
      <c r="M24" s="371"/>
      <c r="N24" s="372"/>
      <c r="O24" s="373"/>
      <c r="P24" s="374"/>
      <c r="Q24" s="375"/>
      <c r="R24" s="376"/>
      <c r="S24" s="377"/>
      <c r="T24" s="378"/>
      <c r="U24" s="379"/>
    </row>
    <row r="25" spans="1:21" ht="21" customHeight="1" x14ac:dyDescent="0.2">
      <c r="A25" s="478"/>
      <c r="B25" s="681"/>
      <c r="C25" s="409" t="s">
        <v>538</v>
      </c>
      <c r="D25" s="409" t="s">
        <v>538</v>
      </c>
      <c r="E25" s="409" t="s">
        <v>293</v>
      </c>
      <c r="F25" s="411">
        <v>0</v>
      </c>
      <c r="G25" s="48"/>
      <c r="H25" s="48"/>
      <c r="J25" s="368"/>
      <c r="K25" s="369"/>
      <c r="L25" s="370"/>
      <c r="M25" s="371"/>
      <c r="N25" s="372"/>
      <c r="O25" s="373"/>
      <c r="P25" s="374"/>
      <c r="Q25" s="375"/>
      <c r="R25" s="376"/>
      <c r="S25" s="377"/>
      <c r="T25" s="378"/>
      <c r="U25" s="379"/>
    </row>
    <row r="26" spans="1:21" ht="30.75" customHeight="1" x14ac:dyDescent="0.2">
      <c r="A26" s="683">
        <v>11</v>
      </c>
      <c r="B26" s="681"/>
      <c r="C26" s="686" t="s">
        <v>397</v>
      </c>
      <c r="D26" s="409" t="s">
        <v>496</v>
      </c>
      <c r="E26" s="409" t="s">
        <v>293</v>
      </c>
      <c r="F26" s="410">
        <v>0</v>
      </c>
      <c r="G26" s="48"/>
      <c r="H26" s="48"/>
    </row>
    <row r="27" spans="1:21" ht="30.75" customHeight="1" x14ac:dyDescent="0.2">
      <c r="A27" s="684"/>
      <c r="B27" s="681"/>
      <c r="C27" s="687"/>
      <c r="D27" s="409" t="s">
        <v>495</v>
      </c>
      <c r="E27" s="409" t="s">
        <v>293</v>
      </c>
      <c r="F27" s="410">
        <v>0</v>
      </c>
      <c r="G27" s="48"/>
      <c r="H27" s="48"/>
    </row>
    <row r="28" spans="1:21" ht="24.75" customHeight="1" x14ac:dyDescent="0.2">
      <c r="A28" s="685"/>
      <c r="B28" s="681"/>
      <c r="C28" s="688"/>
      <c r="D28" s="409" t="s">
        <v>497</v>
      </c>
      <c r="E28" s="409" t="s">
        <v>293</v>
      </c>
      <c r="F28" s="410">
        <v>0</v>
      </c>
      <c r="G28" s="48"/>
      <c r="H28" s="48"/>
    </row>
    <row r="29" spans="1:21" ht="30.75" customHeight="1" x14ac:dyDescent="0.2">
      <c r="A29" s="382">
        <v>12</v>
      </c>
      <c r="B29" s="681"/>
      <c r="C29" s="409" t="s">
        <v>498</v>
      </c>
      <c r="D29" s="409" t="s">
        <v>498</v>
      </c>
      <c r="E29" s="409" t="s">
        <v>293</v>
      </c>
      <c r="F29" s="410">
        <v>0</v>
      </c>
      <c r="G29" s="48"/>
      <c r="H29" s="48"/>
    </row>
    <row r="30" spans="1:21" ht="22.5" customHeight="1" x14ac:dyDescent="0.2">
      <c r="A30" s="47">
        <v>13</v>
      </c>
      <c r="B30" s="681"/>
      <c r="C30" s="409" t="s">
        <v>154</v>
      </c>
      <c r="D30" s="409" t="str">
        <f t="shared" ref="D30:D31" si="1">C30</f>
        <v>ООО "Лизард"</v>
      </c>
      <c r="E30" s="409" t="s">
        <v>293</v>
      </c>
      <c r="F30" s="411">
        <v>0</v>
      </c>
      <c r="G30" s="48"/>
      <c r="H30" s="48"/>
      <c r="J30" s="141">
        <v>2.5000000000000001E-3</v>
      </c>
      <c r="K30" s="142">
        <v>2.5000000000000001E-3</v>
      </c>
      <c r="L30" s="143">
        <v>2E-3</v>
      </c>
      <c r="M30" s="144">
        <v>2E-3</v>
      </c>
      <c r="N30" s="145">
        <v>0</v>
      </c>
      <c r="O30" s="146">
        <v>0</v>
      </c>
      <c r="P30" s="147">
        <v>0</v>
      </c>
      <c r="Q30" s="148">
        <v>0</v>
      </c>
      <c r="R30" s="149">
        <v>1.5E-3</v>
      </c>
      <c r="S30" s="150">
        <v>2.5000000000000001E-3</v>
      </c>
      <c r="T30" s="151">
        <v>2.5000000000000001E-3</v>
      </c>
      <c r="U30" s="152">
        <v>2.5000000000000001E-3</v>
      </c>
    </row>
    <row r="31" spans="1:21" ht="55.5" customHeight="1" x14ac:dyDescent="0.2">
      <c r="A31" s="47">
        <v>14</v>
      </c>
      <c r="B31" s="682"/>
      <c r="C31" s="409" t="s">
        <v>155</v>
      </c>
      <c r="D31" s="409" t="str">
        <f t="shared" si="1"/>
        <v>ООО "Научно-производственный центр гидроавтоматики"</v>
      </c>
      <c r="E31" s="409" t="s">
        <v>293</v>
      </c>
      <c r="F31" s="411">
        <v>0</v>
      </c>
      <c r="G31" s="48"/>
      <c r="H31" s="48"/>
      <c r="J31" s="141">
        <v>5.8999999999999997E-2</v>
      </c>
      <c r="K31" s="142">
        <v>5.5E-2</v>
      </c>
      <c r="L31" s="143">
        <v>3.5999999999999997E-2</v>
      </c>
      <c r="M31" s="144">
        <v>2.5000000000000001E-2</v>
      </c>
      <c r="N31" s="145">
        <v>0</v>
      </c>
      <c r="O31" s="146">
        <v>0</v>
      </c>
      <c r="P31" s="147">
        <v>0</v>
      </c>
      <c r="Q31" s="148">
        <v>0</v>
      </c>
      <c r="R31" s="149">
        <v>0</v>
      </c>
      <c r="S31" s="150">
        <v>2.5000000000000001E-2</v>
      </c>
      <c r="T31" s="151">
        <v>3.9E-2</v>
      </c>
      <c r="U31" s="152">
        <v>5.0999999999999997E-2</v>
      </c>
    </row>
    <row r="32" spans="1:21" x14ac:dyDescent="0.25">
      <c r="A32" s="250"/>
      <c r="B32" s="250" t="s">
        <v>415</v>
      </c>
      <c r="C32" s="412"/>
      <c r="D32" s="412"/>
      <c r="E32" s="412"/>
      <c r="F32" s="411">
        <f>SUM(F15:F31)</f>
        <v>1.5092000000000001</v>
      </c>
      <c r="G32" s="250"/>
      <c r="H32" s="250"/>
    </row>
    <row r="33" spans="1:21" x14ac:dyDescent="0.25">
      <c r="H33" s="27" t="s">
        <v>120</v>
      </c>
      <c r="J33" s="141">
        <v>4</v>
      </c>
      <c r="K33" s="142">
        <v>3.6</v>
      </c>
      <c r="L33" s="143">
        <v>3.4</v>
      </c>
      <c r="M33" s="144">
        <v>2.5</v>
      </c>
      <c r="N33" s="145">
        <v>2.2000000000000002</v>
      </c>
      <c r="O33" s="146">
        <v>2</v>
      </c>
      <c r="P33" s="147">
        <v>2</v>
      </c>
      <c r="Q33" s="148">
        <v>2.15</v>
      </c>
      <c r="R33" s="149">
        <v>2.35</v>
      </c>
      <c r="S33" s="150">
        <v>3</v>
      </c>
      <c r="T33" s="151">
        <v>3.5</v>
      </c>
      <c r="U33" s="152">
        <v>4.3</v>
      </c>
    </row>
    <row r="34" spans="1:21" x14ac:dyDescent="0.25">
      <c r="H34" s="26" t="s">
        <v>92</v>
      </c>
    </row>
    <row r="35" spans="1:21" ht="12.75" customHeight="1" x14ac:dyDescent="0.25">
      <c r="H35" s="12" t="s">
        <v>148</v>
      </c>
    </row>
    <row r="37" spans="1:21" ht="18.75" x14ac:dyDescent="0.3">
      <c r="A37" s="678" t="s">
        <v>288</v>
      </c>
      <c r="B37" s="678"/>
      <c r="C37" s="678"/>
      <c r="D37" s="678"/>
      <c r="E37" s="678"/>
      <c r="F37" s="678"/>
      <c r="G37" s="678"/>
      <c r="H37" s="678"/>
    </row>
    <row r="38" spans="1:21" ht="20.25" x14ac:dyDescent="0.3">
      <c r="A38" s="70"/>
      <c r="B38" s="70"/>
      <c r="C38" s="394"/>
      <c r="D38" s="402" t="s">
        <v>289</v>
      </c>
      <c r="E38" s="397" t="s">
        <v>151</v>
      </c>
      <c r="F38" s="398"/>
      <c r="G38" s="70"/>
      <c r="H38" s="70"/>
    </row>
    <row r="39" spans="1:21" x14ac:dyDescent="0.25">
      <c r="A39" s="69"/>
      <c r="B39" s="69"/>
      <c r="C39" s="399"/>
      <c r="D39" s="399"/>
      <c r="E39" s="400" t="s">
        <v>11</v>
      </c>
      <c r="F39" s="401"/>
      <c r="G39" s="69"/>
      <c r="H39" s="69"/>
    </row>
    <row r="40" spans="1:21" ht="18.75" x14ac:dyDescent="0.3">
      <c r="A40" s="69"/>
      <c r="B40" s="69"/>
      <c r="C40" s="399"/>
      <c r="D40" s="399"/>
      <c r="E40" s="402" t="s">
        <v>152</v>
      </c>
      <c r="F40" s="401"/>
      <c r="G40" s="69"/>
      <c r="H40" s="69"/>
    </row>
    <row r="41" spans="1:21" ht="18.75" x14ac:dyDescent="0.3">
      <c r="A41" s="69"/>
      <c r="B41" s="69"/>
      <c r="C41" s="399"/>
      <c r="D41" s="399"/>
      <c r="E41" s="402"/>
      <c r="F41" s="401"/>
      <c r="G41" s="69"/>
      <c r="H41" s="69"/>
    </row>
    <row r="42" spans="1:21" ht="18.75" x14ac:dyDescent="0.3">
      <c r="A42" s="69"/>
      <c r="B42" s="69"/>
      <c r="C42" s="399"/>
      <c r="D42" s="403" t="s">
        <v>302</v>
      </c>
      <c r="E42" s="404" t="s">
        <v>300</v>
      </c>
      <c r="F42" s="405" t="s">
        <v>520</v>
      </c>
      <c r="G42" s="69"/>
      <c r="H42" s="69"/>
    </row>
    <row r="43" spans="1:21" x14ac:dyDescent="0.25">
      <c r="B43" s="71"/>
      <c r="D43" s="406"/>
      <c r="E43" s="406"/>
      <c r="F43" s="406"/>
      <c r="G43" s="71"/>
      <c r="I43" s="71"/>
      <c r="J43" s="71"/>
      <c r="K43" s="72"/>
      <c r="L43" s="72"/>
      <c r="M43" s="72"/>
    </row>
    <row r="44" spans="1:21" ht="20.25" x14ac:dyDescent="0.3">
      <c r="A44" s="679" t="s">
        <v>525</v>
      </c>
      <c r="B44" s="679"/>
      <c r="C44" s="679"/>
      <c r="D44" s="679"/>
      <c r="E44" s="679"/>
      <c r="F44" s="679"/>
      <c r="G44" s="679"/>
      <c r="H44" s="679"/>
    </row>
    <row r="45" spans="1:21" ht="55.5" customHeight="1" x14ac:dyDescent="0.2">
      <c r="A45" s="46" t="s">
        <v>142</v>
      </c>
      <c r="B45" s="46" t="s">
        <v>291</v>
      </c>
      <c r="C45" s="407" t="s">
        <v>292</v>
      </c>
      <c r="D45" s="407" t="s">
        <v>143</v>
      </c>
      <c r="E45" s="407" t="s">
        <v>296</v>
      </c>
      <c r="F45" s="407" t="s">
        <v>295</v>
      </c>
      <c r="G45" s="46" t="s">
        <v>340</v>
      </c>
      <c r="H45" s="46" t="s">
        <v>294</v>
      </c>
    </row>
    <row r="46" spans="1:21" ht="12.75" x14ac:dyDescent="0.2">
      <c r="A46" s="79"/>
      <c r="B46" s="79">
        <v>1</v>
      </c>
      <c r="C46" s="414">
        <v>2</v>
      </c>
      <c r="D46" s="414">
        <v>3</v>
      </c>
      <c r="E46" s="414">
        <v>4</v>
      </c>
      <c r="F46" s="414">
        <v>5</v>
      </c>
      <c r="G46" s="79">
        <v>6</v>
      </c>
      <c r="H46" s="79">
        <v>7</v>
      </c>
    </row>
    <row r="47" spans="1:21" ht="22.5" customHeight="1" x14ac:dyDescent="0.2">
      <c r="A47" s="47">
        <v>1</v>
      </c>
      <c r="B47" s="680" t="s">
        <v>335</v>
      </c>
      <c r="C47" s="409" t="s">
        <v>144</v>
      </c>
      <c r="D47" s="409" t="s">
        <v>144</v>
      </c>
      <c r="E47" s="409" t="s">
        <v>293</v>
      </c>
      <c r="F47" s="411">
        <v>0.65</v>
      </c>
      <c r="G47" s="48"/>
      <c r="H47" s="48"/>
      <c r="J47" s="142">
        <v>0.8</v>
      </c>
    </row>
    <row r="48" spans="1:21" ht="22.5" customHeight="1" x14ac:dyDescent="0.2">
      <c r="A48" s="47">
        <v>2</v>
      </c>
      <c r="B48" s="681"/>
      <c r="C48" s="409" t="s">
        <v>145</v>
      </c>
      <c r="D48" s="409" t="s">
        <v>145</v>
      </c>
      <c r="E48" s="409" t="s">
        <v>293</v>
      </c>
      <c r="F48" s="411">
        <v>0.31</v>
      </c>
      <c r="G48" s="48"/>
      <c r="H48" s="48"/>
    </row>
    <row r="49" spans="1:21" ht="22.5" customHeight="1" x14ac:dyDescent="0.2">
      <c r="A49" s="47">
        <v>3</v>
      </c>
      <c r="B49" s="681"/>
      <c r="C49" s="409" t="s">
        <v>150</v>
      </c>
      <c r="D49" s="409" t="str">
        <f t="shared" ref="D49:D55" si="2">C49</f>
        <v>ООО "КРУГ"</v>
      </c>
      <c r="E49" s="409" t="s">
        <v>293</v>
      </c>
      <c r="F49" s="411">
        <v>0.1</v>
      </c>
      <c r="G49" s="48"/>
      <c r="H49" s="48"/>
    </row>
    <row r="50" spans="1:21" ht="22.5" customHeight="1" x14ac:dyDescent="0.2">
      <c r="A50" s="47">
        <v>4</v>
      </c>
      <c r="B50" s="681"/>
      <c r="C50" s="409" t="s">
        <v>149</v>
      </c>
      <c r="D50" s="409" t="str">
        <f t="shared" si="2"/>
        <v>ИП Первухин Л.В.</v>
      </c>
      <c r="E50" s="409" t="s">
        <v>293</v>
      </c>
      <c r="F50" s="411">
        <v>1.2E-2</v>
      </c>
      <c r="G50" s="48"/>
      <c r="H50" s="48"/>
    </row>
    <row r="51" spans="1:21" ht="22.5" customHeight="1" x14ac:dyDescent="0.2">
      <c r="A51" s="47">
        <v>5</v>
      </c>
      <c r="B51" s="681"/>
      <c r="C51" s="409" t="s">
        <v>146</v>
      </c>
      <c r="D51" s="409" t="str">
        <f t="shared" si="2"/>
        <v>АО "ТНН"</v>
      </c>
      <c r="E51" s="409" t="s">
        <v>293</v>
      </c>
      <c r="F51" s="411">
        <v>0.08</v>
      </c>
      <c r="G51" s="48"/>
      <c r="H51" s="48"/>
    </row>
    <row r="52" spans="1:21" ht="22.5" customHeight="1" x14ac:dyDescent="0.2">
      <c r="A52" s="47">
        <v>6</v>
      </c>
      <c r="B52" s="681"/>
      <c r="C52" s="409" t="s">
        <v>146</v>
      </c>
      <c r="D52" s="409" t="str">
        <f t="shared" si="2"/>
        <v>АО "ТНН"</v>
      </c>
      <c r="E52" s="409" t="s">
        <v>293</v>
      </c>
      <c r="F52" s="411">
        <v>0.02</v>
      </c>
      <c r="G52" s="48"/>
      <c r="H52" s="48"/>
    </row>
    <row r="53" spans="1:21" ht="22.5" customHeight="1" x14ac:dyDescent="0.2">
      <c r="A53" s="47">
        <v>7</v>
      </c>
      <c r="B53" s="681"/>
      <c r="C53" s="409" t="s">
        <v>147</v>
      </c>
      <c r="D53" s="409" t="str">
        <f t="shared" si="2"/>
        <v>АО "РЭД"</v>
      </c>
      <c r="E53" s="409" t="s">
        <v>293</v>
      </c>
      <c r="F53" s="411">
        <v>0.23</v>
      </c>
      <c r="G53" s="48"/>
      <c r="H53" s="48"/>
    </row>
    <row r="54" spans="1:21" ht="22.5" customHeight="1" x14ac:dyDescent="0.2">
      <c r="A54" s="47">
        <v>8</v>
      </c>
      <c r="B54" s="681"/>
      <c r="C54" s="409" t="s">
        <v>334</v>
      </c>
      <c r="D54" s="409" t="str">
        <f t="shared" si="2"/>
        <v>ООО "РАМА"</v>
      </c>
      <c r="E54" s="409" t="s">
        <v>293</v>
      </c>
      <c r="F54" s="411">
        <v>2.7199999999999998E-2</v>
      </c>
      <c r="G54" s="48"/>
      <c r="H54" s="48"/>
    </row>
    <row r="55" spans="1:21" ht="22.5" customHeight="1" x14ac:dyDescent="0.2">
      <c r="A55" s="47">
        <v>9</v>
      </c>
      <c r="B55" s="681"/>
      <c r="C55" s="409" t="s">
        <v>383</v>
      </c>
      <c r="D55" s="409" t="str">
        <f t="shared" si="2"/>
        <v>ООО "Промсырье"</v>
      </c>
      <c r="E55" s="409" t="s">
        <v>293</v>
      </c>
      <c r="F55" s="411">
        <v>8.9999999999999993E-3</v>
      </c>
      <c r="G55" s="48"/>
      <c r="H55" s="48"/>
    </row>
    <row r="56" spans="1:21" ht="22.5" customHeight="1" x14ac:dyDescent="0.2">
      <c r="A56" s="47">
        <v>10</v>
      </c>
      <c r="B56" s="681"/>
      <c r="C56" s="409" t="s">
        <v>486</v>
      </c>
      <c r="D56" s="409" t="str">
        <f>C56</f>
        <v>ООО "ЧМСК"</v>
      </c>
      <c r="E56" s="409" t="s">
        <v>293</v>
      </c>
      <c r="F56" s="410">
        <v>0</v>
      </c>
      <c r="G56" s="48"/>
      <c r="H56" s="48"/>
      <c r="J56" s="368"/>
      <c r="K56" s="369"/>
      <c r="L56" s="370"/>
      <c r="M56" s="371"/>
      <c r="N56" s="372"/>
      <c r="O56" s="373"/>
      <c r="P56" s="374"/>
      <c r="Q56" s="375"/>
      <c r="R56" s="376"/>
      <c r="S56" s="377"/>
      <c r="T56" s="378"/>
      <c r="U56" s="379"/>
    </row>
    <row r="57" spans="1:21" ht="22.5" customHeight="1" x14ac:dyDescent="0.2">
      <c r="A57" s="478"/>
      <c r="B57" s="681"/>
      <c r="C57" s="409" t="s">
        <v>538</v>
      </c>
      <c r="D57" s="409" t="s">
        <v>538</v>
      </c>
      <c r="E57" s="409" t="s">
        <v>293</v>
      </c>
      <c r="F57" s="411">
        <v>0</v>
      </c>
      <c r="G57" s="48"/>
      <c r="H57" s="48"/>
      <c r="J57" s="368"/>
      <c r="K57" s="369"/>
      <c r="L57" s="370"/>
      <c r="M57" s="371"/>
      <c r="N57" s="372"/>
      <c r="O57" s="373"/>
      <c r="P57" s="374"/>
      <c r="Q57" s="375"/>
      <c r="R57" s="376"/>
      <c r="S57" s="377"/>
      <c r="T57" s="378"/>
      <c r="U57" s="379"/>
    </row>
    <row r="58" spans="1:21" ht="22.5" customHeight="1" x14ac:dyDescent="0.2">
      <c r="A58" s="683">
        <v>11</v>
      </c>
      <c r="B58" s="681"/>
      <c r="C58" s="686" t="s">
        <v>397</v>
      </c>
      <c r="D58" s="409" t="s">
        <v>496</v>
      </c>
      <c r="E58" s="409" t="s">
        <v>293</v>
      </c>
      <c r="F58" s="410">
        <v>0</v>
      </c>
      <c r="G58" s="48"/>
      <c r="H58" s="48"/>
    </row>
    <row r="59" spans="1:21" ht="30.75" customHeight="1" x14ac:dyDescent="0.2">
      <c r="A59" s="684"/>
      <c r="B59" s="681"/>
      <c r="C59" s="687"/>
      <c r="D59" s="409" t="s">
        <v>495</v>
      </c>
      <c r="E59" s="409" t="s">
        <v>293</v>
      </c>
      <c r="F59" s="410">
        <v>0</v>
      </c>
      <c r="G59" s="48"/>
      <c r="H59" s="48"/>
    </row>
    <row r="60" spans="1:21" ht="24.75" customHeight="1" x14ac:dyDescent="0.2">
      <c r="A60" s="685"/>
      <c r="B60" s="681"/>
      <c r="C60" s="688"/>
      <c r="D60" s="409" t="s">
        <v>497</v>
      </c>
      <c r="E60" s="409" t="s">
        <v>293</v>
      </c>
      <c r="F60" s="410">
        <v>0</v>
      </c>
      <c r="G60" s="48"/>
      <c r="H60" s="48"/>
    </row>
    <row r="61" spans="1:21" ht="30.75" customHeight="1" x14ac:dyDescent="0.2">
      <c r="A61" s="382">
        <v>12</v>
      </c>
      <c r="B61" s="681"/>
      <c r="C61" s="409" t="s">
        <v>498</v>
      </c>
      <c r="D61" s="409" t="s">
        <v>498</v>
      </c>
      <c r="E61" s="409" t="s">
        <v>293</v>
      </c>
      <c r="F61" s="410">
        <v>0</v>
      </c>
      <c r="G61" s="48"/>
      <c r="H61" s="48"/>
    </row>
    <row r="62" spans="1:21" ht="24.75" customHeight="1" x14ac:dyDescent="0.2">
      <c r="A62" s="47">
        <v>13</v>
      </c>
      <c r="B62" s="681"/>
      <c r="C62" s="409" t="s">
        <v>154</v>
      </c>
      <c r="D62" s="409" t="str">
        <f t="shared" ref="D62:D63" si="3">C62</f>
        <v>ООО "Лизард"</v>
      </c>
      <c r="E62" s="409" t="s">
        <v>293</v>
      </c>
      <c r="F62" s="411">
        <v>0</v>
      </c>
      <c r="G62" s="48"/>
      <c r="H62" s="48"/>
    </row>
    <row r="63" spans="1:21" ht="56.25" customHeight="1" x14ac:dyDescent="0.2">
      <c r="A63" s="47">
        <v>14</v>
      </c>
      <c r="B63" s="682"/>
      <c r="C63" s="409" t="s">
        <v>155</v>
      </c>
      <c r="D63" s="409" t="str">
        <f t="shared" si="3"/>
        <v>ООО "Научно-производственный центр гидроавтоматики"</v>
      </c>
      <c r="E63" s="409" t="s">
        <v>293</v>
      </c>
      <c r="F63" s="411">
        <v>0</v>
      </c>
      <c r="G63" s="48"/>
      <c r="H63" s="48"/>
    </row>
    <row r="64" spans="1:21" x14ac:dyDescent="0.25">
      <c r="A64" s="250"/>
      <c r="B64" s="250" t="s">
        <v>415</v>
      </c>
      <c r="C64" s="412"/>
      <c r="D64" s="412"/>
      <c r="E64" s="412"/>
      <c r="F64" s="411">
        <f>SUM(F47:F63)</f>
        <v>1.4381999999999999</v>
      </c>
      <c r="G64" s="250"/>
      <c r="H64" s="250"/>
    </row>
    <row r="65" spans="1:13" x14ac:dyDescent="0.25">
      <c r="H65" s="27" t="s">
        <v>120</v>
      </c>
    </row>
    <row r="66" spans="1:13" x14ac:dyDescent="0.25">
      <c r="H66" s="26" t="s">
        <v>92</v>
      </c>
    </row>
    <row r="67" spans="1:13" ht="12.75" customHeight="1" x14ac:dyDescent="0.25">
      <c r="H67" s="12" t="s">
        <v>148</v>
      </c>
    </row>
    <row r="69" spans="1:13" ht="18.75" x14ac:dyDescent="0.3">
      <c r="A69" s="678" t="s">
        <v>288</v>
      </c>
      <c r="B69" s="678"/>
      <c r="C69" s="678"/>
      <c r="D69" s="678"/>
      <c r="E69" s="678"/>
      <c r="F69" s="678"/>
      <c r="G69" s="678"/>
      <c r="H69" s="678"/>
    </row>
    <row r="70" spans="1:13" ht="20.25" x14ac:dyDescent="0.3">
      <c r="A70" s="70"/>
      <c r="B70" s="70"/>
      <c r="C70" s="394"/>
      <c r="D70" s="402" t="s">
        <v>289</v>
      </c>
      <c r="E70" s="397" t="s">
        <v>151</v>
      </c>
      <c r="F70" s="398"/>
      <c r="G70" s="70"/>
      <c r="H70" s="70"/>
    </row>
    <row r="71" spans="1:13" x14ac:dyDescent="0.25">
      <c r="A71" s="69"/>
      <c r="B71" s="69"/>
      <c r="C71" s="399"/>
      <c r="D71" s="399"/>
      <c r="E71" s="400" t="s">
        <v>11</v>
      </c>
      <c r="F71" s="401"/>
      <c r="G71" s="69"/>
      <c r="H71" s="69"/>
    </row>
    <row r="72" spans="1:13" ht="18.75" x14ac:dyDescent="0.3">
      <c r="A72" s="69"/>
      <c r="B72" s="69"/>
      <c r="C72" s="399"/>
      <c r="D72" s="399"/>
      <c r="E72" s="402" t="s">
        <v>152</v>
      </c>
      <c r="F72" s="401"/>
      <c r="G72" s="69"/>
      <c r="H72" s="69"/>
    </row>
    <row r="73" spans="1:13" ht="18.75" x14ac:dyDescent="0.3">
      <c r="A73" s="69"/>
      <c r="B73" s="69"/>
      <c r="C73" s="399"/>
      <c r="D73" s="399"/>
      <c r="E73" s="402"/>
      <c r="F73" s="401"/>
      <c r="G73" s="69"/>
      <c r="H73" s="69"/>
    </row>
    <row r="74" spans="1:13" ht="18.75" x14ac:dyDescent="0.3">
      <c r="A74" s="69"/>
      <c r="B74" s="69"/>
      <c r="C74" s="399"/>
      <c r="D74" s="403" t="s">
        <v>302</v>
      </c>
      <c r="E74" s="404" t="s">
        <v>299</v>
      </c>
      <c r="F74" s="405" t="s">
        <v>520</v>
      </c>
      <c r="G74" s="69"/>
      <c r="H74" s="69"/>
    </row>
    <row r="75" spans="1:13" x14ac:dyDescent="0.25">
      <c r="B75" s="71"/>
      <c r="D75" s="406"/>
      <c r="E75" s="406"/>
      <c r="F75" s="406"/>
      <c r="G75" s="71"/>
      <c r="I75" s="71"/>
      <c r="J75" s="71"/>
      <c r="K75" s="72"/>
      <c r="L75" s="72"/>
      <c r="M75" s="72"/>
    </row>
    <row r="76" spans="1:13" ht="20.25" x14ac:dyDescent="0.3">
      <c r="A76" s="679" t="s">
        <v>526</v>
      </c>
      <c r="B76" s="679"/>
      <c r="C76" s="679"/>
      <c r="D76" s="679"/>
      <c r="E76" s="679"/>
      <c r="F76" s="679"/>
      <c r="G76" s="679"/>
      <c r="H76" s="679"/>
    </row>
    <row r="77" spans="1:13" ht="55.5" customHeight="1" x14ac:dyDescent="0.2">
      <c r="A77" s="46" t="s">
        <v>142</v>
      </c>
      <c r="B77" s="46" t="s">
        <v>291</v>
      </c>
      <c r="C77" s="407" t="s">
        <v>292</v>
      </c>
      <c r="D77" s="407" t="s">
        <v>143</v>
      </c>
      <c r="E77" s="407" t="s">
        <v>296</v>
      </c>
      <c r="F77" s="407" t="s">
        <v>295</v>
      </c>
      <c r="G77" s="46" t="s">
        <v>340</v>
      </c>
      <c r="H77" s="46" t="s">
        <v>294</v>
      </c>
    </row>
    <row r="78" spans="1:13" ht="12.75" x14ac:dyDescent="0.2">
      <c r="A78" s="79"/>
      <c r="B78" s="79">
        <v>1</v>
      </c>
      <c r="C78" s="414">
        <v>2</v>
      </c>
      <c r="D78" s="414">
        <v>3</v>
      </c>
      <c r="E78" s="414">
        <v>4</v>
      </c>
      <c r="F78" s="414">
        <v>5</v>
      </c>
      <c r="G78" s="79">
        <v>6</v>
      </c>
      <c r="H78" s="79">
        <v>7</v>
      </c>
    </row>
    <row r="79" spans="1:13" ht="20.25" customHeight="1" x14ac:dyDescent="0.2">
      <c r="A79" s="47">
        <v>1</v>
      </c>
      <c r="B79" s="680" t="s">
        <v>335</v>
      </c>
      <c r="C79" s="409" t="s">
        <v>144</v>
      </c>
      <c r="D79" s="409" t="s">
        <v>144</v>
      </c>
      <c r="E79" s="409" t="s">
        <v>293</v>
      </c>
      <c r="F79" s="411">
        <v>0.5</v>
      </c>
      <c r="G79" s="48"/>
      <c r="H79" s="48"/>
      <c r="J79">
        <v>0.8</v>
      </c>
    </row>
    <row r="80" spans="1:13" ht="20.25" customHeight="1" x14ac:dyDescent="0.2">
      <c r="A80" s="47">
        <v>2</v>
      </c>
      <c r="B80" s="681"/>
      <c r="C80" s="409" t="s">
        <v>145</v>
      </c>
      <c r="D80" s="409" t="s">
        <v>145</v>
      </c>
      <c r="E80" s="409" t="s">
        <v>293</v>
      </c>
      <c r="F80" s="411">
        <v>0.25</v>
      </c>
      <c r="G80" s="48"/>
      <c r="H80" s="48"/>
    </row>
    <row r="81" spans="1:21" ht="19.5" customHeight="1" x14ac:dyDescent="0.2">
      <c r="A81" s="47">
        <v>3</v>
      </c>
      <c r="B81" s="681"/>
      <c r="C81" s="409" t="s">
        <v>150</v>
      </c>
      <c r="D81" s="409" t="str">
        <f t="shared" ref="D81:D87" si="4">C81</f>
        <v>ООО "КРУГ"</v>
      </c>
      <c r="E81" s="409" t="s">
        <v>293</v>
      </c>
      <c r="F81" s="411">
        <v>0.1</v>
      </c>
      <c r="G81" s="48"/>
      <c r="H81" s="48"/>
    </row>
    <row r="82" spans="1:21" ht="20.25" customHeight="1" x14ac:dyDescent="0.2">
      <c r="A82" s="47">
        <v>4</v>
      </c>
      <c r="B82" s="681"/>
      <c r="C82" s="409" t="s">
        <v>149</v>
      </c>
      <c r="D82" s="409" t="str">
        <f t="shared" si="4"/>
        <v>ИП Первухин Л.В.</v>
      </c>
      <c r="E82" s="409" t="s">
        <v>293</v>
      </c>
      <c r="F82" s="411">
        <v>9.0889999999999999E-3</v>
      </c>
      <c r="G82" s="48"/>
      <c r="H82" s="48"/>
    </row>
    <row r="83" spans="1:21" ht="20.25" customHeight="1" x14ac:dyDescent="0.2">
      <c r="A83" s="47">
        <v>5</v>
      </c>
      <c r="B83" s="681"/>
      <c r="C83" s="409" t="s">
        <v>146</v>
      </c>
      <c r="D83" s="409" t="str">
        <f t="shared" si="4"/>
        <v>АО "ТНН"</v>
      </c>
      <c r="E83" s="409" t="s">
        <v>293</v>
      </c>
      <c r="F83" s="411">
        <v>5.5E-2</v>
      </c>
      <c r="G83" s="48"/>
      <c r="H83" s="48"/>
    </row>
    <row r="84" spans="1:21" ht="21" customHeight="1" x14ac:dyDescent="0.2">
      <c r="A84" s="47">
        <v>6</v>
      </c>
      <c r="B84" s="681"/>
      <c r="C84" s="409" t="s">
        <v>146</v>
      </c>
      <c r="D84" s="409" t="str">
        <f t="shared" si="4"/>
        <v>АО "ТНН"</v>
      </c>
      <c r="E84" s="409" t="s">
        <v>293</v>
      </c>
      <c r="F84" s="411">
        <v>0.02</v>
      </c>
      <c r="G84" s="48"/>
      <c r="H84" s="48"/>
    </row>
    <row r="85" spans="1:21" ht="20.25" customHeight="1" x14ac:dyDescent="0.2">
      <c r="A85" s="47">
        <v>7</v>
      </c>
      <c r="B85" s="681"/>
      <c r="C85" s="409" t="s">
        <v>147</v>
      </c>
      <c r="D85" s="409" t="str">
        <f t="shared" si="4"/>
        <v>АО "РЭД"</v>
      </c>
      <c r="E85" s="409" t="s">
        <v>293</v>
      </c>
      <c r="F85" s="411">
        <v>0.155</v>
      </c>
      <c r="G85" s="48"/>
      <c r="H85" s="48"/>
    </row>
    <row r="86" spans="1:21" ht="20.25" customHeight="1" x14ac:dyDescent="0.2">
      <c r="A86" s="47">
        <v>8</v>
      </c>
      <c r="B86" s="681"/>
      <c r="C86" s="409" t="s">
        <v>334</v>
      </c>
      <c r="D86" s="409" t="str">
        <f t="shared" si="4"/>
        <v>ООО "РАМА"</v>
      </c>
      <c r="E86" s="409" t="s">
        <v>293</v>
      </c>
      <c r="F86" s="411">
        <v>2.0199999999999999E-2</v>
      </c>
      <c r="G86" s="48"/>
      <c r="H86" s="48"/>
    </row>
    <row r="87" spans="1:21" ht="21" customHeight="1" x14ac:dyDescent="0.2">
      <c r="A87" s="47">
        <v>9</v>
      </c>
      <c r="B87" s="681"/>
      <c r="C87" s="409" t="s">
        <v>383</v>
      </c>
      <c r="D87" s="409" t="str">
        <f t="shared" si="4"/>
        <v>ООО "Промсырье"</v>
      </c>
      <c r="E87" s="409" t="s">
        <v>293</v>
      </c>
      <c r="F87" s="411">
        <v>7.0000000000000001E-3</v>
      </c>
      <c r="G87" s="48"/>
      <c r="H87" s="48"/>
    </row>
    <row r="88" spans="1:21" ht="22.5" customHeight="1" x14ac:dyDescent="0.2">
      <c r="A88" s="47">
        <v>10</v>
      </c>
      <c r="B88" s="681"/>
      <c r="C88" s="409" t="s">
        <v>486</v>
      </c>
      <c r="D88" s="409" t="str">
        <f>C88</f>
        <v>ООО "ЧМСК"</v>
      </c>
      <c r="E88" s="409" t="s">
        <v>293</v>
      </c>
      <c r="F88" s="410">
        <v>0</v>
      </c>
      <c r="G88" s="48"/>
      <c r="H88" s="48"/>
      <c r="J88" s="368"/>
      <c r="K88" s="369"/>
      <c r="L88" s="370"/>
      <c r="M88" s="371"/>
      <c r="N88" s="372"/>
      <c r="O88" s="373"/>
      <c r="P88" s="374"/>
      <c r="Q88" s="375"/>
      <c r="R88" s="376"/>
      <c r="S88" s="377"/>
      <c r="T88" s="378"/>
      <c r="U88" s="379"/>
    </row>
    <row r="89" spans="1:21" ht="22.5" customHeight="1" x14ac:dyDescent="0.2">
      <c r="A89" s="478"/>
      <c r="B89" s="681"/>
      <c r="C89" s="409" t="s">
        <v>538</v>
      </c>
      <c r="D89" s="409" t="s">
        <v>538</v>
      </c>
      <c r="E89" s="409" t="s">
        <v>293</v>
      </c>
      <c r="F89" s="411">
        <v>0</v>
      </c>
      <c r="G89" s="48"/>
      <c r="H89" s="48"/>
      <c r="J89" s="368"/>
      <c r="K89" s="369"/>
      <c r="L89" s="370"/>
      <c r="M89" s="371"/>
      <c r="N89" s="372"/>
      <c r="O89" s="373"/>
      <c r="P89" s="374"/>
      <c r="Q89" s="375"/>
      <c r="R89" s="376"/>
      <c r="S89" s="377"/>
      <c r="T89" s="378"/>
      <c r="U89" s="379"/>
    </row>
    <row r="90" spans="1:21" ht="30.75" customHeight="1" x14ac:dyDescent="0.2">
      <c r="A90" s="683">
        <v>11</v>
      </c>
      <c r="B90" s="681"/>
      <c r="C90" s="686" t="s">
        <v>397</v>
      </c>
      <c r="D90" s="409" t="s">
        <v>496</v>
      </c>
      <c r="E90" s="409" t="s">
        <v>293</v>
      </c>
      <c r="F90" s="410">
        <v>0</v>
      </c>
      <c r="G90" s="48"/>
      <c r="H90" s="48"/>
    </row>
    <row r="91" spans="1:21" ht="30.75" customHeight="1" x14ac:dyDescent="0.2">
      <c r="A91" s="684"/>
      <c r="B91" s="681"/>
      <c r="C91" s="687"/>
      <c r="D91" s="409" t="s">
        <v>495</v>
      </c>
      <c r="E91" s="409" t="s">
        <v>293</v>
      </c>
      <c r="F91" s="410">
        <v>0</v>
      </c>
      <c r="G91" s="48"/>
      <c r="H91" s="48"/>
    </row>
    <row r="92" spans="1:21" ht="24.75" customHeight="1" x14ac:dyDescent="0.2">
      <c r="A92" s="685"/>
      <c r="B92" s="681"/>
      <c r="C92" s="688"/>
      <c r="D92" s="409" t="s">
        <v>497</v>
      </c>
      <c r="E92" s="409" t="s">
        <v>293</v>
      </c>
      <c r="F92" s="410">
        <v>0</v>
      </c>
      <c r="G92" s="48"/>
      <c r="H92" s="48"/>
    </row>
    <row r="93" spans="1:21" ht="30.75" customHeight="1" x14ac:dyDescent="0.2">
      <c r="A93" s="382">
        <v>12</v>
      </c>
      <c r="B93" s="681"/>
      <c r="C93" s="409" t="s">
        <v>498</v>
      </c>
      <c r="D93" s="409" t="s">
        <v>498</v>
      </c>
      <c r="E93" s="409" t="s">
        <v>293</v>
      </c>
      <c r="F93" s="410">
        <v>0</v>
      </c>
      <c r="G93" s="48"/>
      <c r="H93" s="48"/>
    </row>
    <row r="94" spans="1:21" ht="20.25" customHeight="1" x14ac:dyDescent="0.2">
      <c r="A94" s="47">
        <v>13</v>
      </c>
      <c r="B94" s="681"/>
      <c r="C94" s="409" t="s">
        <v>154</v>
      </c>
      <c r="D94" s="409" t="str">
        <f t="shared" ref="D94:D95" si="5">C94</f>
        <v>ООО "Лизард"</v>
      </c>
      <c r="E94" s="409" t="s">
        <v>293</v>
      </c>
      <c r="F94" s="411">
        <v>0</v>
      </c>
      <c r="G94" s="48"/>
      <c r="H94" s="48"/>
    </row>
    <row r="95" spans="1:21" ht="46.5" customHeight="1" x14ac:dyDescent="0.2">
      <c r="A95" s="47">
        <v>14</v>
      </c>
      <c r="B95" s="682"/>
      <c r="C95" s="409" t="s">
        <v>155</v>
      </c>
      <c r="D95" s="409" t="str">
        <f t="shared" si="5"/>
        <v>ООО "Научно-производственный центр гидроавтоматики"</v>
      </c>
      <c r="E95" s="409" t="s">
        <v>293</v>
      </c>
      <c r="F95" s="411">
        <v>0</v>
      </c>
      <c r="G95" s="48"/>
      <c r="H95" s="48"/>
    </row>
    <row r="96" spans="1:21" x14ac:dyDescent="0.25">
      <c r="A96" s="250"/>
      <c r="B96" s="250" t="s">
        <v>415</v>
      </c>
      <c r="C96" s="412"/>
      <c r="D96" s="412"/>
      <c r="E96" s="412"/>
      <c r="F96" s="411">
        <f>SUM(F79:F95)</f>
        <v>1.1162889999999999</v>
      </c>
      <c r="G96" s="250"/>
      <c r="H96" s="250"/>
    </row>
    <row r="97" spans="1:13" x14ac:dyDescent="0.25">
      <c r="H97" s="27" t="s">
        <v>120</v>
      </c>
    </row>
    <row r="98" spans="1:13" x14ac:dyDescent="0.25">
      <c r="H98" s="26" t="s">
        <v>92</v>
      </c>
    </row>
    <row r="99" spans="1:13" ht="12.75" customHeight="1" x14ac:dyDescent="0.25">
      <c r="H99" s="12" t="s">
        <v>148</v>
      </c>
    </row>
    <row r="101" spans="1:13" ht="18.75" x14ac:dyDescent="0.3">
      <c r="A101" s="678" t="s">
        <v>288</v>
      </c>
      <c r="B101" s="678"/>
      <c r="C101" s="678"/>
      <c r="D101" s="678"/>
      <c r="E101" s="678"/>
      <c r="F101" s="678"/>
      <c r="G101" s="678"/>
      <c r="H101" s="678"/>
    </row>
    <row r="102" spans="1:13" ht="20.25" x14ac:dyDescent="0.3">
      <c r="A102" s="70"/>
      <c r="B102" s="70"/>
      <c r="C102" s="394"/>
      <c r="D102" s="402" t="s">
        <v>289</v>
      </c>
      <c r="E102" s="397" t="s">
        <v>151</v>
      </c>
      <c r="F102" s="398"/>
      <c r="G102" s="70"/>
      <c r="H102" s="70"/>
    </row>
    <row r="103" spans="1:13" x14ac:dyDescent="0.25">
      <c r="A103" s="69"/>
      <c r="B103" s="69"/>
      <c r="C103" s="399"/>
      <c r="D103" s="399"/>
      <c r="E103" s="400" t="s">
        <v>11</v>
      </c>
      <c r="F103" s="401"/>
      <c r="G103" s="69"/>
      <c r="H103" s="69"/>
    </row>
    <row r="104" spans="1:13" ht="18.75" x14ac:dyDescent="0.3">
      <c r="A104" s="69"/>
      <c r="B104" s="69"/>
      <c r="C104" s="399"/>
      <c r="D104" s="399"/>
      <c r="E104" s="402" t="s">
        <v>152</v>
      </c>
      <c r="F104" s="401"/>
      <c r="G104" s="69"/>
      <c r="H104" s="69"/>
    </row>
    <row r="105" spans="1:13" ht="18.75" x14ac:dyDescent="0.3">
      <c r="A105" s="69"/>
      <c r="B105" s="69"/>
      <c r="C105" s="399"/>
      <c r="D105" s="399"/>
      <c r="E105" s="402"/>
      <c r="F105" s="401"/>
      <c r="G105" s="69"/>
      <c r="H105" s="69"/>
    </row>
    <row r="106" spans="1:13" ht="18.75" x14ac:dyDescent="0.3">
      <c r="A106" s="69"/>
      <c r="B106" s="69"/>
      <c r="C106" s="399"/>
      <c r="D106" s="403" t="s">
        <v>302</v>
      </c>
      <c r="E106" s="404" t="s">
        <v>298</v>
      </c>
      <c r="F106" s="405" t="s">
        <v>520</v>
      </c>
      <c r="G106" s="69"/>
      <c r="H106" s="69"/>
    </row>
    <row r="107" spans="1:13" x14ac:dyDescent="0.25">
      <c r="B107" s="71"/>
      <c r="D107" s="406"/>
      <c r="E107" s="406"/>
      <c r="F107" s="406"/>
      <c r="G107" s="71"/>
      <c r="I107" s="71"/>
      <c r="J107" s="71"/>
      <c r="K107" s="72"/>
      <c r="L107" s="72"/>
      <c r="M107" s="72"/>
    </row>
    <row r="108" spans="1:13" ht="20.25" x14ac:dyDescent="0.3">
      <c r="A108" s="679" t="s">
        <v>527</v>
      </c>
      <c r="B108" s="679"/>
      <c r="C108" s="679"/>
      <c r="D108" s="679"/>
      <c r="E108" s="679"/>
      <c r="F108" s="679"/>
      <c r="G108" s="679"/>
      <c r="H108" s="679"/>
    </row>
    <row r="109" spans="1:13" ht="55.5" customHeight="1" x14ac:dyDescent="0.2">
      <c r="A109" s="46" t="s">
        <v>142</v>
      </c>
      <c r="B109" s="46" t="s">
        <v>291</v>
      </c>
      <c r="C109" s="407" t="s">
        <v>292</v>
      </c>
      <c r="D109" s="407" t="s">
        <v>143</v>
      </c>
      <c r="E109" s="407" t="s">
        <v>296</v>
      </c>
      <c r="F109" s="407" t="s">
        <v>295</v>
      </c>
      <c r="G109" s="46" t="s">
        <v>340</v>
      </c>
      <c r="H109" s="46" t="s">
        <v>294</v>
      </c>
    </row>
    <row r="110" spans="1:13" ht="12.75" x14ac:dyDescent="0.2">
      <c r="A110" s="79"/>
      <c r="B110" s="79">
        <v>1</v>
      </c>
      <c r="C110" s="414">
        <v>2</v>
      </c>
      <c r="D110" s="414">
        <v>3</v>
      </c>
      <c r="E110" s="414">
        <v>4</v>
      </c>
      <c r="F110" s="414">
        <v>5</v>
      </c>
      <c r="G110" s="79">
        <v>6</v>
      </c>
      <c r="H110" s="79">
        <v>7</v>
      </c>
    </row>
    <row r="111" spans="1:13" ht="19.5" customHeight="1" x14ac:dyDescent="0.2">
      <c r="A111" s="47">
        <v>1</v>
      </c>
      <c r="B111" s="680" t="s">
        <v>335</v>
      </c>
      <c r="C111" s="409" t="s">
        <v>144</v>
      </c>
      <c r="D111" s="409" t="s">
        <v>144</v>
      </c>
      <c r="E111" s="409" t="s">
        <v>293</v>
      </c>
      <c r="F111" s="411">
        <v>0.4</v>
      </c>
      <c r="G111" s="48"/>
      <c r="H111" s="48"/>
      <c r="J111">
        <v>0.45</v>
      </c>
    </row>
    <row r="112" spans="1:13" ht="19.5" customHeight="1" x14ac:dyDescent="0.2">
      <c r="A112" s="47">
        <v>2</v>
      </c>
      <c r="B112" s="681"/>
      <c r="C112" s="409" t="s">
        <v>145</v>
      </c>
      <c r="D112" s="409" t="s">
        <v>145</v>
      </c>
      <c r="E112" s="409" t="s">
        <v>293</v>
      </c>
      <c r="F112" s="411">
        <v>0.24</v>
      </c>
      <c r="G112" s="48"/>
      <c r="H112" s="48"/>
    </row>
    <row r="113" spans="1:21" ht="19.5" customHeight="1" x14ac:dyDescent="0.2">
      <c r="A113" s="47">
        <v>3</v>
      </c>
      <c r="B113" s="681"/>
      <c r="C113" s="409" t="s">
        <v>150</v>
      </c>
      <c r="D113" s="409" t="str">
        <f t="shared" ref="D113:D119" si="6">C113</f>
        <v>ООО "КРУГ"</v>
      </c>
      <c r="E113" s="409" t="s">
        <v>293</v>
      </c>
      <c r="F113" s="411">
        <v>8.5000000000000006E-2</v>
      </c>
      <c r="G113" s="48"/>
      <c r="H113" s="48"/>
    </row>
    <row r="114" spans="1:21" ht="19.5" customHeight="1" x14ac:dyDescent="0.2">
      <c r="A114" s="47">
        <v>4</v>
      </c>
      <c r="B114" s="681"/>
      <c r="C114" s="409" t="s">
        <v>149</v>
      </c>
      <c r="D114" s="409" t="str">
        <f t="shared" si="6"/>
        <v>ИП Первухин Л.В.</v>
      </c>
      <c r="E114" s="409" t="s">
        <v>293</v>
      </c>
      <c r="F114" s="411">
        <v>3.0000000000000001E-3</v>
      </c>
      <c r="G114" s="48"/>
      <c r="H114" s="48"/>
    </row>
    <row r="115" spans="1:21" ht="19.5" customHeight="1" x14ac:dyDescent="0.2">
      <c r="A115" s="47">
        <v>5</v>
      </c>
      <c r="B115" s="681"/>
      <c r="C115" s="409" t="s">
        <v>146</v>
      </c>
      <c r="D115" s="409" t="str">
        <f t="shared" si="6"/>
        <v>АО "ТНН"</v>
      </c>
      <c r="E115" s="409" t="s">
        <v>293</v>
      </c>
      <c r="F115" s="411">
        <v>0.02</v>
      </c>
      <c r="G115" s="48"/>
      <c r="H115" s="48"/>
    </row>
    <row r="116" spans="1:21" ht="21" customHeight="1" x14ac:dyDescent="0.2">
      <c r="A116" s="47">
        <v>6</v>
      </c>
      <c r="B116" s="681"/>
      <c r="C116" s="409" t="s">
        <v>146</v>
      </c>
      <c r="D116" s="409" t="str">
        <f t="shared" si="6"/>
        <v>АО "ТНН"</v>
      </c>
      <c r="E116" s="409" t="s">
        <v>293</v>
      </c>
      <c r="F116" s="411">
        <v>0.01</v>
      </c>
      <c r="G116" s="48"/>
      <c r="H116" s="48"/>
    </row>
    <row r="117" spans="1:21" ht="19.5" customHeight="1" x14ac:dyDescent="0.2">
      <c r="A117" s="47">
        <v>7</v>
      </c>
      <c r="B117" s="681"/>
      <c r="C117" s="409" t="s">
        <v>147</v>
      </c>
      <c r="D117" s="409" t="str">
        <f t="shared" si="6"/>
        <v>АО "РЭД"</v>
      </c>
      <c r="E117" s="409" t="s">
        <v>293</v>
      </c>
      <c r="F117" s="411">
        <v>0.1</v>
      </c>
      <c r="G117" s="48"/>
      <c r="H117" s="48"/>
    </row>
    <row r="118" spans="1:21" ht="19.5" customHeight="1" x14ac:dyDescent="0.2">
      <c r="A118" s="47">
        <v>8</v>
      </c>
      <c r="B118" s="681"/>
      <c r="C118" s="409" t="s">
        <v>334</v>
      </c>
      <c r="D118" s="409" t="str">
        <f t="shared" si="6"/>
        <v>ООО "РАМА"</v>
      </c>
      <c r="E118" s="409" t="s">
        <v>293</v>
      </c>
      <c r="F118" s="411">
        <v>1.72E-2</v>
      </c>
      <c r="G118" s="48"/>
      <c r="H118" s="48"/>
    </row>
    <row r="119" spans="1:21" ht="21" customHeight="1" x14ac:dyDescent="0.2">
      <c r="A119" s="47">
        <v>9</v>
      </c>
      <c r="B119" s="681"/>
      <c r="C119" s="409" t="s">
        <v>383</v>
      </c>
      <c r="D119" s="409" t="str">
        <f t="shared" si="6"/>
        <v>ООО "Промсырье"</v>
      </c>
      <c r="E119" s="409" t="s">
        <v>293</v>
      </c>
      <c r="F119" s="411">
        <v>7.0000000000000001E-3</v>
      </c>
      <c r="G119" s="48"/>
      <c r="H119" s="48"/>
    </row>
    <row r="120" spans="1:21" ht="22.5" customHeight="1" x14ac:dyDescent="0.2">
      <c r="A120" s="47">
        <v>10</v>
      </c>
      <c r="B120" s="681"/>
      <c r="C120" s="409" t="s">
        <v>486</v>
      </c>
      <c r="D120" s="409" t="str">
        <f>C120</f>
        <v>ООО "ЧМСК"</v>
      </c>
      <c r="E120" s="409" t="s">
        <v>293</v>
      </c>
      <c r="F120" s="410">
        <v>0</v>
      </c>
      <c r="G120" s="48"/>
      <c r="H120" s="48"/>
      <c r="J120" s="368"/>
      <c r="K120" s="369"/>
      <c r="L120" s="370"/>
      <c r="M120" s="371"/>
      <c r="N120" s="372"/>
      <c r="O120" s="373"/>
      <c r="P120" s="374"/>
      <c r="Q120" s="375"/>
      <c r="R120" s="376"/>
      <c r="S120" s="377"/>
      <c r="T120" s="378"/>
      <c r="U120" s="379"/>
    </row>
    <row r="121" spans="1:21" ht="22.5" customHeight="1" x14ac:dyDescent="0.2">
      <c r="A121" s="478"/>
      <c r="B121" s="681"/>
      <c r="C121" s="409" t="s">
        <v>538</v>
      </c>
      <c r="D121" s="409" t="s">
        <v>538</v>
      </c>
      <c r="E121" s="409" t="s">
        <v>293</v>
      </c>
      <c r="F121" s="411">
        <v>0</v>
      </c>
      <c r="G121" s="48"/>
      <c r="H121" s="48"/>
      <c r="J121" s="368"/>
      <c r="K121" s="369"/>
      <c r="L121" s="370"/>
      <c r="M121" s="371"/>
      <c r="N121" s="372"/>
      <c r="O121" s="373"/>
      <c r="P121" s="374"/>
      <c r="Q121" s="375"/>
      <c r="R121" s="376"/>
      <c r="S121" s="377"/>
      <c r="T121" s="378"/>
      <c r="U121" s="379"/>
    </row>
    <row r="122" spans="1:21" ht="30.75" customHeight="1" x14ac:dyDescent="0.2">
      <c r="A122" s="683">
        <v>11</v>
      </c>
      <c r="B122" s="681"/>
      <c r="C122" s="686" t="s">
        <v>397</v>
      </c>
      <c r="D122" s="409" t="s">
        <v>496</v>
      </c>
      <c r="E122" s="409" t="s">
        <v>293</v>
      </c>
      <c r="F122" s="410">
        <v>0</v>
      </c>
      <c r="G122" s="48"/>
      <c r="H122" s="48"/>
    </row>
    <row r="123" spans="1:21" ht="30.75" customHeight="1" x14ac:dyDescent="0.2">
      <c r="A123" s="684"/>
      <c r="B123" s="681"/>
      <c r="C123" s="687"/>
      <c r="D123" s="409" t="s">
        <v>495</v>
      </c>
      <c r="E123" s="409" t="s">
        <v>293</v>
      </c>
      <c r="F123" s="410">
        <v>0</v>
      </c>
      <c r="G123" s="48"/>
      <c r="H123" s="48"/>
    </row>
    <row r="124" spans="1:21" ht="24.75" customHeight="1" x14ac:dyDescent="0.2">
      <c r="A124" s="685"/>
      <c r="B124" s="681"/>
      <c r="C124" s="688"/>
      <c r="D124" s="409" t="s">
        <v>497</v>
      </c>
      <c r="E124" s="409" t="s">
        <v>293</v>
      </c>
      <c r="F124" s="410">
        <v>0</v>
      </c>
      <c r="G124" s="48"/>
      <c r="H124" s="48"/>
    </row>
    <row r="125" spans="1:21" ht="30.75" customHeight="1" x14ac:dyDescent="0.2">
      <c r="A125" s="382">
        <v>12</v>
      </c>
      <c r="B125" s="681"/>
      <c r="C125" s="409" t="s">
        <v>498</v>
      </c>
      <c r="D125" s="409" t="s">
        <v>498</v>
      </c>
      <c r="E125" s="409" t="s">
        <v>293</v>
      </c>
      <c r="F125" s="410">
        <v>0</v>
      </c>
      <c r="G125" s="48"/>
      <c r="H125" s="48"/>
    </row>
    <row r="126" spans="1:21" ht="19.5" customHeight="1" x14ac:dyDescent="0.2">
      <c r="A126" s="47">
        <v>13</v>
      </c>
      <c r="B126" s="681"/>
      <c r="C126" s="409" t="s">
        <v>154</v>
      </c>
      <c r="D126" s="409" t="str">
        <f t="shared" ref="D126:D127" si="7">C126</f>
        <v>ООО "Лизард"</v>
      </c>
      <c r="E126" s="409" t="s">
        <v>293</v>
      </c>
      <c r="F126" s="411">
        <v>0</v>
      </c>
      <c r="G126" s="48"/>
      <c r="H126" s="48"/>
    </row>
    <row r="127" spans="1:21" ht="58.5" customHeight="1" x14ac:dyDescent="0.2">
      <c r="A127" s="47">
        <v>14</v>
      </c>
      <c r="B127" s="682"/>
      <c r="C127" s="409" t="s">
        <v>155</v>
      </c>
      <c r="D127" s="409" t="str">
        <f t="shared" si="7"/>
        <v>ООО "Научно-производственный центр гидроавтоматики"</v>
      </c>
      <c r="E127" s="409" t="s">
        <v>293</v>
      </c>
      <c r="F127" s="411">
        <v>0</v>
      </c>
      <c r="G127" s="48"/>
      <c r="H127" s="48"/>
    </row>
    <row r="128" spans="1:21" x14ac:dyDescent="0.25">
      <c r="A128" s="250"/>
      <c r="B128" s="250" t="s">
        <v>415</v>
      </c>
      <c r="C128" s="412"/>
      <c r="D128" s="412"/>
      <c r="E128" s="412"/>
      <c r="F128" s="411">
        <f>SUM(F111:F127)</f>
        <v>0.88219999999999998</v>
      </c>
      <c r="G128" s="250"/>
      <c r="H128" s="250"/>
    </row>
    <row r="129" spans="1:13" x14ac:dyDescent="0.25">
      <c r="H129" s="27" t="s">
        <v>120</v>
      </c>
    </row>
    <row r="130" spans="1:13" x14ac:dyDescent="0.25">
      <c r="H130" s="26" t="s">
        <v>92</v>
      </c>
    </row>
    <row r="131" spans="1:13" ht="12.75" customHeight="1" x14ac:dyDescent="0.25">
      <c r="H131" s="12" t="s">
        <v>148</v>
      </c>
    </row>
    <row r="133" spans="1:13" ht="18.75" x14ac:dyDescent="0.3">
      <c r="A133" s="678" t="s">
        <v>288</v>
      </c>
      <c r="B133" s="678"/>
      <c r="C133" s="678"/>
      <c r="D133" s="678"/>
      <c r="E133" s="678"/>
      <c r="F133" s="678"/>
      <c r="G133" s="678"/>
      <c r="H133" s="678"/>
    </row>
    <row r="134" spans="1:13" ht="20.25" x14ac:dyDescent="0.3">
      <c r="A134" s="70"/>
      <c r="B134" s="70"/>
      <c r="C134" s="394"/>
      <c r="D134" s="402" t="s">
        <v>289</v>
      </c>
      <c r="E134" s="397" t="s">
        <v>151</v>
      </c>
      <c r="F134" s="398"/>
      <c r="G134" s="70"/>
      <c r="H134" s="70"/>
    </row>
    <row r="135" spans="1:13" x14ac:dyDescent="0.25">
      <c r="A135" s="69"/>
      <c r="B135" s="69"/>
      <c r="C135" s="399"/>
      <c r="D135" s="399"/>
      <c r="E135" s="400" t="s">
        <v>11</v>
      </c>
      <c r="F135" s="401"/>
      <c r="G135" s="69"/>
      <c r="H135" s="69"/>
    </row>
    <row r="136" spans="1:13" ht="18.75" x14ac:dyDescent="0.3">
      <c r="A136" s="69"/>
      <c r="B136" s="69"/>
      <c r="C136" s="399"/>
      <c r="D136" s="399"/>
      <c r="E136" s="402" t="s">
        <v>152</v>
      </c>
      <c r="F136" s="401"/>
      <c r="G136" s="69"/>
      <c r="H136" s="69"/>
    </row>
    <row r="137" spans="1:13" ht="18.75" x14ac:dyDescent="0.3">
      <c r="A137" s="69"/>
      <c r="B137" s="69"/>
      <c r="C137" s="399"/>
      <c r="D137" s="399"/>
      <c r="E137" s="402"/>
      <c r="F137" s="401"/>
      <c r="G137" s="69"/>
      <c r="H137" s="69"/>
    </row>
    <row r="138" spans="1:13" ht="18.75" x14ac:dyDescent="0.3">
      <c r="A138" s="69"/>
      <c r="B138" s="69"/>
      <c r="C138" s="399"/>
      <c r="D138" s="403" t="s">
        <v>302</v>
      </c>
      <c r="E138" s="404" t="s">
        <v>297</v>
      </c>
      <c r="F138" s="405" t="s">
        <v>520</v>
      </c>
      <c r="G138" s="69"/>
      <c r="H138" s="69"/>
    </row>
    <row r="139" spans="1:13" x14ac:dyDescent="0.25">
      <c r="B139" s="71"/>
      <c r="D139" s="406"/>
      <c r="E139" s="406"/>
      <c r="F139" s="406"/>
      <c r="G139" s="71"/>
      <c r="I139" s="71"/>
      <c r="J139" s="71"/>
      <c r="K139" s="72"/>
      <c r="L139" s="72"/>
      <c r="M139" s="72"/>
    </row>
    <row r="140" spans="1:13" ht="20.25" x14ac:dyDescent="0.3">
      <c r="A140" s="679" t="s">
        <v>528</v>
      </c>
      <c r="B140" s="679"/>
      <c r="C140" s="679"/>
      <c r="D140" s="679"/>
      <c r="E140" s="679"/>
      <c r="F140" s="679"/>
      <c r="G140" s="679"/>
      <c r="H140" s="679"/>
    </row>
    <row r="141" spans="1:13" ht="55.5" customHeight="1" x14ac:dyDescent="0.2">
      <c r="A141" s="46" t="s">
        <v>142</v>
      </c>
      <c r="B141" s="46" t="s">
        <v>291</v>
      </c>
      <c r="C141" s="407" t="s">
        <v>292</v>
      </c>
      <c r="D141" s="407" t="s">
        <v>143</v>
      </c>
      <c r="E141" s="407" t="s">
        <v>296</v>
      </c>
      <c r="F141" s="407" t="s">
        <v>295</v>
      </c>
      <c r="G141" s="46" t="s">
        <v>340</v>
      </c>
      <c r="H141" s="46" t="s">
        <v>294</v>
      </c>
    </row>
    <row r="142" spans="1:13" ht="12.75" x14ac:dyDescent="0.2">
      <c r="A142" s="79"/>
      <c r="B142" s="79">
        <v>1</v>
      </c>
      <c r="C142" s="414">
        <v>2</v>
      </c>
      <c r="D142" s="414">
        <v>3</v>
      </c>
      <c r="E142" s="414">
        <v>4</v>
      </c>
      <c r="F142" s="414">
        <v>5</v>
      </c>
      <c r="G142" s="79">
        <v>6</v>
      </c>
      <c r="H142" s="79">
        <v>7</v>
      </c>
    </row>
    <row r="143" spans="1:13" ht="23.25" customHeight="1" x14ac:dyDescent="0.2">
      <c r="A143" s="47">
        <v>1</v>
      </c>
      <c r="B143" s="680" t="s">
        <v>335</v>
      </c>
      <c r="C143" s="409" t="s">
        <v>144</v>
      </c>
      <c r="D143" s="409" t="s">
        <v>144</v>
      </c>
      <c r="E143" s="409" t="s">
        <v>293</v>
      </c>
      <c r="F143" s="411">
        <v>0.3</v>
      </c>
      <c r="G143" s="48"/>
      <c r="H143" s="48"/>
      <c r="J143">
        <v>0.25</v>
      </c>
    </row>
    <row r="144" spans="1:13" ht="23.25" customHeight="1" x14ac:dyDescent="0.2">
      <c r="A144" s="47">
        <v>2</v>
      </c>
      <c r="B144" s="681"/>
      <c r="C144" s="409" t="s">
        <v>145</v>
      </c>
      <c r="D144" s="409" t="s">
        <v>145</v>
      </c>
      <c r="E144" s="409" t="s">
        <v>293</v>
      </c>
      <c r="F144" s="411">
        <v>0.23</v>
      </c>
      <c r="G144" s="48"/>
      <c r="H144" s="48"/>
    </row>
    <row r="145" spans="1:21" ht="23.25" customHeight="1" x14ac:dyDescent="0.2">
      <c r="A145" s="47">
        <v>3</v>
      </c>
      <c r="B145" s="681"/>
      <c r="C145" s="409" t="s">
        <v>150</v>
      </c>
      <c r="D145" s="409" t="str">
        <f t="shared" ref="D145:D151" si="8">C145</f>
        <v>ООО "КРУГ"</v>
      </c>
      <c r="E145" s="409" t="s">
        <v>293</v>
      </c>
      <c r="F145" s="411">
        <v>0.09</v>
      </c>
      <c r="G145" s="48"/>
      <c r="H145" s="48"/>
    </row>
    <row r="146" spans="1:21" ht="23.25" customHeight="1" x14ac:dyDescent="0.2">
      <c r="A146" s="47">
        <v>4</v>
      </c>
      <c r="B146" s="681"/>
      <c r="C146" s="409" t="s">
        <v>149</v>
      </c>
      <c r="D146" s="409" t="str">
        <f t="shared" si="8"/>
        <v>ИП Первухин Л.В.</v>
      </c>
      <c r="E146" s="409" t="s">
        <v>293</v>
      </c>
      <c r="F146" s="411">
        <v>1E-4</v>
      </c>
      <c r="G146" s="48"/>
      <c r="H146" s="48"/>
    </row>
    <row r="147" spans="1:21" ht="23.25" customHeight="1" x14ac:dyDescent="0.2">
      <c r="A147" s="47">
        <v>5</v>
      </c>
      <c r="B147" s="681"/>
      <c r="C147" s="409" t="s">
        <v>146</v>
      </c>
      <c r="D147" s="409" t="str">
        <f t="shared" si="8"/>
        <v>АО "ТНН"</v>
      </c>
      <c r="E147" s="409" t="s">
        <v>293</v>
      </c>
      <c r="F147" s="411">
        <v>5.0000000000000001E-3</v>
      </c>
      <c r="G147" s="48"/>
      <c r="H147" s="48"/>
    </row>
    <row r="148" spans="1:21" ht="21" customHeight="1" x14ac:dyDescent="0.2">
      <c r="A148" s="47">
        <v>6</v>
      </c>
      <c r="B148" s="681"/>
      <c r="C148" s="409" t="s">
        <v>146</v>
      </c>
      <c r="D148" s="409" t="str">
        <f t="shared" si="8"/>
        <v>АО "ТНН"</v>
      </c>
      <c r="E148" s="409" t="s">
        <v>293</v>
      </c>
      <c r="F148" s="411">
        <v>5.0000000000000001E-3</v>
      </c>
      <c r="G148" s="48"/>
      <c r="H148" s="48"/>
    </row>
    <row r="149" spans="1:21" ht="23.25" customHeight="1" x14ac:dyDescent="0.2">
      <c r="A149" s="47">
        <v>7</v>
      </c>
      <c r="B149" s="681"/>
      <c r="C149" s="409" t="s">
        <v>147</v>
      </c>
      <c r="D149" s="409" t="str">
        <f t="shared" si="8"/>
        <v>АО "РЭД"</v>
      </c>
      <c r="E149" s="409" t="s">
        <v>293</v>
      </c>
      <c r="F149" s="411">
        <v>0.04</v>
      </c>
      <c r="G149" s="48"/>
      <c r="H149" s="48"/>
    </row>
    <row r="150" spans="1:21" ht="23.25" customHeight="1" x14ac:dyDescent="0.2">
      <c r="A150" s="47">
        <v>8</v>
      </c>
      <c r="B150" s="681"/>
      <c r="C150" s="409" t="s">
        <v>334</v>
      </c>
      <c r="D150" s="409" t="str">
        <f t="shared" si="8"/>
        <v>ООО "РАМА"</v>
      </c>
      <c r="E150" s="409" t="s">
        <v>293</v>
      </c>
      <c r="F150" s="411">
        <v>8.2000000000000007E-3</v>
      </c>
      <c r="G150" s="48"/>
      <c r="H150" s="48"/>
    </row>
    <row r="151" spans="1:21" ht="21" customHeight="1" x14ac:dyDescent="0.2">
      <c r="A151" s="47">
        <v>9</v>
      </c>
      <c r="B151" s="681"/>
      <c r="C151" s="409" t="s">
        <v>383</v>
      </c>
      <c r="D151" s="409" t="str">
        <f t="shared" si="8"/>
        <v>ООО "Промсырье"</v>
      </c>
      <c r="E151" s="409" t="s">
        <v>293</v>
      </c>
      <c r="F151" s="411">
        <v>8.0000000000000002E-3</v>
      </c>
      <c r="G151" s="48"/>
      <c r="H151" s="48"/>
    </row>
    <row r="152" spans="1:21" ht="22.5" customHeight="1" x14ac:dyDescent="0.2">
      <c r="A152" s="47">
        <v>10</v>
      </c>
      <c r="B152" s="681"/>
      <c r="C152" s="409" t="s">
        <v>486</v>
      </c>
      <c r="D152" s="409" t="str">
        <f>C152</f>
        <v>ООО "ЧМСК"</v>
      </c>
      <c r="E152" s="409" t="s">
        <v>293</v>
      </c>
      <c r="F152" s="410">
        <v>0</v>
      </c>
      <c r="G152" s="48"/>
      <c r="H152" s="48"/>
      <c r="J152" s="368"/>
      <c r="K152" s="369"/>
      <c r="L152" s="370"/>
      <c r="M152" s="371"/>
      <c r="N152" s="372"/>
      <c r="O152" s="373"/>
      <c r="P152" s="374"/>
      <c r="Q152" s="375"/>
      <c r="R152" s="376"/>
      <c r="S152" s="377"/>
      <c r="T152" s="378"/>
      <c r="U152" s="379"/>
    </row>
    <row r="153" spans="1:21" ht="22.5" customHeight="1" x14ac:dyDescent="0.2">
      <c r="A153" s="478"/>
      <c r="B153" s="681"/>
      <c r="C153" s="409" t="s">
        <v>538</v>
      </c>
      <c r="D153" s="409" t="s">
        <v>538</v>
      </c>
      <c r="E153" s="409" t="s">
        <v>293</v>
      </c>
      <c r="F153" s="411">
        <v>0</v>
      </c>
      <c r="G153" s="48"/>
      <c r="H153" s="48"/>
      <c r="J153" s="368"/>
      <c r="K153" s="369"/>
      <c r="L153" s="370"/>
      <c r="M153" s="371"/>
      <c r="N153" s="372"/>
      <c r="O153" s="373"/>
      <c r="P153" s="374"/>
      <c r="Q153" s="375"/>
      <c r="R153" s="376"/>
      <c r="S153" s="377"/>
      <c r="T153" s="378"/>
      <c r="U153" s="379"/>
    </row>
    <row r="154" spans="1:21" ht="30.75" customHeight="1" x14ac:dyDescent="0.2">
      <c r="A154" s="683">
        <v>11</v>
      </c>
      <c r="B154" s="681"/>
      <c r="C154" s="686" t="s">
        <v>397</v>
      </c>
      <c r="D154" s="409" t="s">
        <v>496</v>
      </c>
      <c r="E154" s="409" t="s">
        <v>293</v>
      </c>
      <c r="F154" s="410">
        <v>0</v>
      </c>
      <c r="G154" s="48"/>
      <c r="H154" s="48"/>
    </row>
    <row r="155" spans="1:21" ht="30.75" customHeight="1" x14ac:dyDescent="0.2">
      <c r="A155" s="684"/>
      <c r="B155" s="681"/>
      <c r="C155" s="687"/>
      <c r="D155" s="409" t="s">
        <v>495</v>
      </c>
      <c r="E155" s="409" t="s">
        <v>293</v>
      </c>
      <c r="F155" s="410">
        <v>0</v>
      </c>
      <c r="G155" s="48"/>
      <c r="H155" s="48"/>
    </row>
    <row r="156" spans="1:21" ht="24.75" customHeight="1" x14ac:dyDescent="0.2">
      <c r="A156" s="685"/>
      <c r="B156" s="681"/>
      <c r="C156" s="688"/>
      <c r="D156" s="409" t="s">
        <v>497</v>
      </c>
      <c r="E156" s="409" t="s">
        <v>293</v>
      </c>
      <c r="F156" s="410">
        <v>0</v>
      </c>
      <c r="G156" s="48"/>
      <c r="H156" s="48"/>
    </row>
    <row r="157" spans="1:21" ht="30.75" customHeight="1" x14ac:dyDescent="0.2">
      <c r="A157" s="382">
        <v>12</v>
      </c>
      <c r="B157" s="681"/>
      <c r="C157" s="409" t="s">
        <v>498</v>
      </c>
      <c r="D157" s="409" t="s">
        <v>498</v>
      </c>
      <c r="E157" s="409" t="s">
        <v>293</v>
      </c>
      <c r="F157" s="410">
        <v>0</v>
      </c>
      <c r="G157" s="48"/>
      <c r="H157" s="48"/>
    </row>
    <row r="158" spans="1:21" ht="23.25" customHeight="1" x14ac:dyDescent="0.2">
      <c r="A158" s="47">
        <v>13</v>
      </c>
      <c r="B158" s="681"/>
      <c r="C158" s="409" t="s">
        <v>154</v>
      </c>
      <c r="D158" s="409" t="str">
        <f t="shared" ref="D158:D159" si="9">C158</f>
        <v>ООО "Лизард"</v>
      </c>
      <c r="E158" s="409" t="s">
        <v>293</v>
      </c>
      <c r="F158" s="411">
        <v>0</v>
      </c>
      <c r="G158" s="48"/>
      <c r="H158" s="48"/>
    </row>
    <row r="159" spans="1:21" ht="62.25" customHeight="1" x14ac:dyDescent="0.2">
      <c r="A159" s="47">
        <v>14</v>
      </c>
      <c r="B159" s="682"/>
      <c r="C159" s="409" t="s">
        <v>155</v>
      </c>
      <c r="D159" s="409" t="str">
        <f t="shared" si="9"/>
        <v>ООО "Научно-производственный центр гидроавтоматики"</v>
      </c>
      <c r="E159" s="409" t="s">
        <v>293</v>
      </c>
      <c r="F159" s="411">
        <v>0</v>
      </c>
      <c r="G159" s="48"/>
      <c r="H159" s="48"/>
    </row>
    <row r="160" spans="1:21" x14ac:dyDescent="0.25">
      <c r="A160" s="250"/>
      <c r="B160" s="250" t="s">
        <v>415</v>
      </c>
      <c r="C160" s="412"/>
      <c r="D160" s="412"/>
      <c r="E160" s="412"/>
      <c r="F160" s="411">
        <f>SUM(F143:F159)</f>
        <v>0.68630000000000002</v>
      </c>
      <c r="G160" s="250"/>
      <c r="H160" s="250"/>
    </row>
    <row r="161" spans="1:13" x14ac:dyDescent="0.25">
      <c r="H161" s="27" t="s">
        <v>120</v>
      </c>
    </row>
    <row r="162" spans="1:13" x14ac:dyDescent="0.25">
      <c r="H162" s="26" t="s">
        <v>92</v>
      </c>
    </row>
    <row r="163" spans="1:13" ht="12.75" customHeight="1" x14ac:dyDescent="0.25">
      <c r="H163" s="12" t="s">
        <v>148</v>
      </c>
    </row>
    <row r="165" spans="1:13" ht="18.75" x14ac:dyDescent="0.3">
      <c r="A165" s="678" t="s">
        <v>288</v>
      </c>
      <c r="B165" s="678"/>
      <c r="C165" s="678"/>
      <c r="D165" s="678"/>
      <c r="E165" s="678"/>
      <c r="F165" s="678"/>
      <c r="G165" s="678"/>
      <c r="H165" s="678"/>
    </row>
    <row r="166" spans="1:13" ht="20.25" x14ac:dyDescent="0.3">
      <c r="A166" s="70"/>
      <c r="B166" s="70"/>
      <c r="C166" s="394"/>
      <c r="D166" s="402" t="s">
        <v>289</v>
      </c>
      <c r="E166" s="397" t="s">
        <v>151</v>
      </c>
      <c r="F166" s="398"/>
      <c r="G166" s="70"/>
      <c r="H166" s="70"/>
    </row>
    <row r="167" spans="1:13" x14ac:dyDescent="0.25">
      <c r="A167" s="69"/>
      <c r="B167" s="69"/>
      <c r="C167" s="399"/>
      <c r="D167" s="399"/>
      <c r="E167" s="400" t="s">
        <v>11</v>
      </c>
      <c r="F167" s="401"/>
      <c r="G167" s="69"/>
      <c r="H167" s="69"/>
    </row>
    <row r="168" spans="1:13" ht="18.75" x14ac:dyDescent="0.3">
      <c r="A168" s="69"/>
      <c r="B168" s="69"/>
      <c r="C168" s="399"/>
      <c r="D168" s="399"/>
      <c r="E168" s="402" t="s">
        <v>152</v>
      </c>
      <c r="F168" s="401"/>
      <c r="G168" s="69"/>
      <c r="H168" s="69"/>
    </row>
    <row r="169" spans="1:13" ht="18.75" x14ac:dyDescent="0.3">
      <c r="A169" s="69"/>
      <c r="B169" s="69"/>
      <c r="C169" s="399"/>
      <c r="D169" s="399"/>
      <c r="E169" s="402"/>
      <c r="F169" s="401"/>
      <c r="G169" s="69"/>
      <c r="H169" s="69"/>
    </row>
    <row r="170" spans="1:13" ht="18.75" x14ac:dyDescent="0.3">
      <c r="A170" s="69"/>
      <c r="B170" s="69"/>
      <c r="C170" s="399"/>
      <c r="D170" s="403" t="s">
        <v>302</v>
      </c>
      <c r="E170" s="404" t="s">
        <v>290</v>
      </c>
      <c r="F170" s="405" t="s">
        <v>520</v>
      </c>
      <c r="G170" s="69"/>
      <c r="H170" s="69"/>
    </row>
    <row r="171" spans="1:13" x14ac:dyDescent="0.25">
      <c r="B171" s="71"/>
      <c r="D171" s="406"/>
      <c r="E171" s="406"/>
      <c r="F171" s="406"/>
      <c r="G171" s="71"/>
      <c r="I171" s="71"/>
      <c r="J171" s="71"/>
      <c r="K171" s="72"/>
      <c r="L171" s="72"/>
      <c r="M171" s="72"/>
    </row>
    <row r="172" spans="1:13" ht="20.25" x14ac:dyDescent="0.3">
      <c r="A172" s="679" t="s">
        <v>529</v>
      </c>
      <c r="B172" s="679"/>
      <c r="C172" s="679"/>
      <c r="D172" s="679"/>
      <c r="E172" s="679"/>
      <c r="F172" s="679"/>
      <c r="G172" s="679"/>
      <c r="H172" s="679"/>
    </row>
    <row r="173" spans="1:13" ht="55.5" customHeight="1" x14ac:dyDescent="0.2">
      <c r="A173" s="46" t="s">
        <v>142</v>
      </c>
      <c r="B173" s="46" t="s">
        <v>291</v>
      </c>
      <c r="C173" s="407" t="s">
        <v>292</v>
      </c>
      <c r="D173" s="407" t="s">
        <v>143</v>
      </c>
      <c r="E173" s="407" t="s">
        <v>296</v>
      </c>
      <c r="F173" s="407" t="s">
        <v>295</v>
      </c>
      <c r="G173" s="46" t="s">
        <v>340</v>
      </c>
      <c r="H173" s="46" t="s">
        <v>294</v>
      </c>
    </row>
    <row r="174" spans="1:13" ht="12.75" x14ac:dyDescent="0.2">
      <c r="A174" s="79"/>
      <c r="B174" s="79">
        <v>1</v>
      </c>
      <c r="C174" s="414">
        <v>2</v>
      </c>
      <c r="D174" s="414">
        <v>3</v>
      </c>
      <c r="E174" s="414">
        <v>4</v>
      </c>
      <c r="F174" s="414">
        <v>5</v>
      </c>
      <c r="G174" s="79">
        <v>6</v>
      </c>
      <c r="H174" s="79">
        <v>7</v>
      </c>
    </row>
    <row r="175" spans="1:13" ht="21" customHeight="1" x14ac:dyDescent="0.2">
      <c r="A175" s="47">
        <v>1</v>
      </c>
      <c r="B175" s="680" t="s">
        <v>335</v>
      </c>
      <c r="C175" s="409" t="s">
        <v>144</v>
      </c>
      <c r="D175" s="409" t="s">
        <v>144</v>
      </c>
      <c r="E175" s="409" t="s">
        <v>293</v>
      </c>
      <c r="F175" s="411">
        <v>0.3</v>
      </c>
      <c r="G175" s="48"/>
      <c r="H175" s="48"/>
      <c r="J175">
        <v>0.2</v>
      </c>
    </row>
    <row r="176" spans="1:13" ht="21" customHeight="1" x14ac:dyDescent="0.2">
      <c r="A176" s="47">
        <v>2</v>
      </c>
      <c r="B176" s="681"/>
      <c r="C176" s="409" t="s">
        <v>145</v>
      </c>
      <c r="D176" s="409" t="s">
        <v>145</v>
      </c>
      <c r="E176" s="409" t="s">
        <v>293</v>
      </c>
      <c r="F176" s="411">
        <v>0.21</v>
      </c>
      <c r="G176" s="48"/>
      <c r="H176" s="48"/>
    </row>
    <row r="177" spans="1:21" ht="21" customHeight="1" x14ac:dyDescent="0.2">
      <c r="A177" s="47">
        <v>3</v>
      </c>
      <c r="B177" s="681"/>
      <c r="C177" s="409" t="s">
        <v>150</v>
      </c>
      <c r="D177" s="409" t="str">
        <f t="shared" ref="D177:D183" si="10">C177</f>
        <v>ООО "КРУГ"</v>
      </c>
      <c r="E177" s="409" t="s">
        <v>293</v>
      </c>
      <c r="F177" s="411">
        <v>8.5000000000000006E-2</v>
      </c>
      <c r="G177" s="48"/>
      <c r="H177" s="48"/>
    </row>
    <row r="178" spans="1:21" ht="21" customHeight="1" x14ac:dyDescent="0.2">
      <c r="A178" s="47">
        <v>4</v>
      </c>
      <c r="B178" s="681"/>
      <c r="C178" s="409" t="s">
        <v>149</v>
      </c>
      <c r="D178" s="409" t="str">
        <f t="shared" si="10"/>
        <v>ИП Первухин Л.В.</v>
      </c>
      <c r="E178" s="409" t="s">
        <v>293</v>
      </c>
      <c r="F178" s="411">
        <v>1E-4</v>
      </c>
      <c r="G178" s="48"/>
      <c r="H178" s="48"/>
    </row>
    <row r="179" spans="1:21" ht="21" customHeight="1" x14ac:dyDescent="0.2">
      <c r="A179" s="47">
        <v>5</v>
      </c>
      <c r="B179" s="681"/>
      <c r="C179" s="409" t="s">
        <v>146</v>
      </c>
      <c r="D179" s="409" t="str">
        <f t="shared" si="10"/>
        <v>АО "ТНН"</v>
      </c>
      <c r="E179" s="409" t="s">
        <v>293</v>
      </c>
      <c r="F179" s="411">
        <v>2E-3</v>
      </c>
      <c r="G179" s="48"/>
      <c r="H179" s="48"/>
    </row>
    <row r="180" spans="1:21" ht="21" customHeight="1" x14ac:dyDescent="0.2">
      <c r="A180" s="47">
        <v>6</v>
      </c>
      <c r="B180" s="681"/>
      <c r="C180" s="409" t="s">
        <v>146</v>
      </c>
      <c r="D180" s="409" t="str">
        <f t="shared" si="10"/>
        <v>АО "ТНН"</v>
      </c>
      <c r="E180" s="409" t="s">
        <v>293</v>
      </c>
      <c r="F180" s="411">
        <v>0</v>
      </c>
      <c r="G180" s="48"/>
      <c r="H180" s="48"/>
    </row>
    <row r="181" spans="1:21" ht="21" customHeight="1" x14ac:dyDescent="0.2">
      <c r="A181" s="47">
        <v>7</v>
      </c>
      <c r="B181" s="681"/>
      <c r="C181" s="409" t="s">
        <v>147</v>
      </c>
      <c r="D181" s="409" t="str">
        <f t="shared" si="10"/>
        <v>АО "РЭД"</v>
      </c>
      <c r="E181" s="409" t="s">
        <v>293</v>
      </c>
      <c r="F181" s="411">
        <v>0.03</v>
      </c>
      <c r="G181" s="48"/>
      <c r="H181" s="48"/>
    </row>
    <row r="182" spans="1:21" ht="21" customHeight="1" x14ac:dyDescent="0.2">
      <c r="A182" s="47">
        <v>8</v>
      </c>
      <c r="B182" s="681"/>
      <c r="C182" s="409" t="s">
        <v>334</v>
      </c>
      <c r="D182" s="409" t="str">
        <f t="shared" si="10"/>
        <v>ООО "РАМА"</v>
      </c>
      <c r="E182" s="409" t="s">
        <v>293</v>
      </c>
      <c r="F182" s="411">
        <v>7.1999999999999998E-3</v>
      </c>
      <c r="G182" s="48"/>
      <c r="H182" s="48"/>
    </row>
    <row r="183" spans="1:21" ht="21" customHeight="1" x14ac:dyDescent="0.2">
      <c r="A183" s="47">
        <v>9</v>
      </c>
      <c r="B183" s="681"/>
      <c r="C183" s="409" t="s">
        <v>383</v>
      </c>
      <c r="D183" s="409" t="str">
        <f t="shared" si="10"/>
        <v>ООО "Промсырье"</v>
      </c>
      <c r="E183" s="409" t="s">
        <v>293</v>
      </c>
      <c r="F183" s="411">
        <v>8.0000000000000002E-3</v>
      </c>
      <c r="G183" s="48"/>
      <c r="H183" s="48"/>
    </row>
    <row r="184" spans="1:21" ht="22.5" customHeight="1" x14ac:dyDescent="0.2">
      <c r="A184" s="47">
        <v>10</v>
      </c>
      <c r="B184" s="681"/>
      <c r="C184" s="409" t="s">
        <v>486</v>
      </c>
      <c r="D184" s="409" t="str">
        <f>C184</f>
        <v>ООО "ЧМСК"</v>
      </c>
      <c r="E184" s="409" t="s">
        <v>293</v>
      </c>
      <c r="F184" s="410">
        <v>0</v>
      </c>
      <c r="G184" s="48"/>
      <c r="H184" s="48"/>
      <c r="J184" s="368"/>
      <c r="K184" s="369"/>
      <c r="L184" s="370"/>
      <c r="M184" s="371"/>
      <c r="N184" s="372"/>
      <c r="O184" s="373"/>
      <c r="P184" s="374"/>
      <c r="Q184" s="375"/>
      <c r="R184" s="376"/>
      <c r="S184" s="377"/>
      <c r="T184" s="378"/>
      <c r="U184" s="379"/>
    </row>
    <row r="185" spans="1:21" ht="22.5" customHeight="1" x14ac:dyDescent="0.2">
      <c r="A185" s="478"/>
      <c r="B185" s="681"/>
      <c r="C185" s="409" t="s">
        <v>538</v>
      </c>
      <c r="D185" s="409" t="s">
        <v>538</v>
      </c>
      <c r="E185" s="409" t="s">
        <v>293</v>
      </c>
      <c r="F185" s="411">
        <v>0</v>
      </c>
      <c r="G185" s="48"/>
      <c r="H185" s="48"/>
      <c r="J185" s="368"/>
      <c r="K185" s="369"/>
      <c r="L185" s="370"/>
      <c r="M185" s="371"/>
      <c r="N185" s="372"/>
      <c r="O185" s="373"/>
      <c r="P185" s="374"/>
      <c r="Q185" s="375"/>
      <c r="R185" s="376"/>
      <c r="S185" s="377"/>
      <c r="T185" s="378"/>
      <c r="U185" s="379"/>
    </row>
    <row r="186" spans="1:21" ht="30.75" customHeight="1" x14ac:dyDescent="0.2">
      <c r="A186" s="683">
        <v>11</v>
      </c>
      <c r="B186" s="681"/>
      <c r="C186" s="686" t="s">
        <v>397</v>
      </c>
      <c r="D186" s="409" t="s">
        <v>496</v>
      </c>
      <c r="E186" s="409" t="s">
        <v>293</v>
      </c>
      <c r="F186" s="410">
        <v>0</v>
      </c>
      <c r="G186" s="48"/>
      <c r="H186" s="48"/>
    </row>
    <row r="187" spans="1:21" ht="30.75" customHeight="1" x14ac:dyDescent="0.2">
      <c r="A187" s="684"/>
      <c r="B187" s="681"/>
      <c r="C187" s="687"/>
      <c r="D187" s="409" t="s">
        <v>495</v>
      </c>
      <c r="E187" s="409" t="s">
        <v>293</v>
      </c>
      <c r="F187" s="410">
        <v>0</v>
      </c>
      <c r="G187" s="48"/>
      <c r="H187" s="48"/>
    </row>
    <row r="188" spans="1:21" ht="24.75" customHeight="1" x14ac:dyDescent="0.2">
      <c r="A188" s="685"/>
      <c r="B188" s="681"/>
      <c r="C188" s="688"/>
      <c r="D188" s="409" t="s">
        <v>497</v>
      </c>
      <c r="E188" s="409" t="s">
        <v>293</v>
      </c>
      <c r="F188" s="410">
        <v>0</v>
      </c>
      <c r="G188" s="48"/>
      <c r="H188" s="48"/>
    </row>
    <row r="189" spans="1:21" ht="30.75" customHeight="1" x14ac:dyDescent="0.2">
      <c r="A189" s="382">
        <v>12</v>
      </c>
      <c r="B189" s="681"/>
      <c r="C189" s="409" t="s">
        <v>498</v>
      </c>
      <c r="D189" s="409" t="s">
        <v>498</v>
      </c>
      <c r="E189" s="409" t="s">
        <v>293</v>
      </c>
      <c r="F189" s="410">
        <v>0</v>
      </c>
      <c r="G189" s="48"/>
      <c r="H189" s="48"/>
    </row>
    <row r="190" spans="1:21" ht="21" customHeight="1" x14ac:dyDescent="0.2">
      <c r="A190" s="47">
        <v>13</v>
      </c>
      <c r="B190" s="681"/>
      <c r="C190" s="409" t="s">
        <v>154</v>
      </c>
      <c r="D190" s="409" t="str">
        <f t="shared" ref="D190:D191" si="11">C190</f>
        <v>ООО "Лизард"</v>
      </c>
      <c r="E190" s="409" t="s">
        <v>293</v>
      </c>
      <c r="F190" s="411">
        <v>0</v>
      </c>
      <c r="G190" s="48"/>
      <c r="H190" s="48"/>
    </row>
    <row r="191" spans="1:21" ht="54.75" customHeight="1" x14ac:dyDescent="0.2">
      <c r="A191" s="47">
        <v>14</v>
      </c>
      <c r="B191" s="682"/>
      <c r="C191" s="409" t="s">
        <v>155</v>
      </c>
      <c r="D191" s="409" t="str">
        <f t="shared" si="11"/>
        <v>ООО "Научно-производственный центр гидроавтоматики"</v>
      </c>
      <c r="E191" s="409" t="s">
        <v>293</v>
      </c>
      <c r="F191" s="411">
        <v>0</v>
      </c>
      <c r="G191" s="48"/>
      <c r="H191" s="48"/>
    </row>
    <row r="192" spans="1:21" x14ac:dyDescent="0.25">
      <c r="A192" s="250"/>
      <c r="B192" s="250" t="s">
        <v>415</v>
      </c>
      <c r="C192" s="412"/>
      <c r="D192" s="412"/>
      <c r="E192" s="412"/>
      <c r="F192" s="411">
        <f>SUM(F175:F191)</f>
        <v>0.64229999999999998</v>
      </c>
      <c r="G192" s="250"/>
      <c r="H192" s="250"/>
    </row>
    <row r="193" spans="1:13" x14ac:dyDescent="0.25">
      <c r="H193" s="27" t="s">
        <v>120</v>
      </c>
    </row>
    <row r="194" spans="1:13" x14ac:dyDescent="0.25">
      <c r="H194" s="26" t="s">
        <v>92</v>
      </c>
    </row>
    <row r="195" spans="1:13" ht="12.75" customHeight="1" x14ac:dyDescent="0.25">
      <c r="H195" s="12" t="s">
        <v>148</v>
      </c>
    </row>
    <row r="197" spans="1:13" ht="18.75" x14ac:dyDescent="0.3">
      <c r="A197" s="678" t="s">
        <v>288</v>
      </c>
      <c r="B197" s="678"/>
      <c r="C197" s="678"/>
      <c r="D197" s="678"/>
      <c r="E197" s="678"/>
      <c r="F197" s="678"/>
      <c r="G197" s="678"/>
      <c r="H197" s="678"/>
    </row>
    <row r="198" spans="1:13" ht="20.25" x14ac:dyDescent="0.3">
      <c r="A198" s="70"/>
      <c r="B198" s="70"/>
      <c r="C198" s="394"/>
      <c r="D198" s="402" t="s">
        <v>289</v>
      </c>
      <c r="E198" s="397" t="s">
        <v>151</v>
      </c>
      <c r="F198" s="398"/>
      <c r="G198" s="70"/>
      <c r="H198" s="70"/>
    </row>
    <row r="199" spans="1:13" x14ac:dyDescent="0.25">
      <c r="A199" s="69"/>
      <c r="B199" s="69"/>
      <c r="C199" s="399"/>
      <c r="D199" s="399"/>
      <c r="E199" s="400" t="s">
        <v>11</v>
      </c>
      <c r="F199" s="401"/>
      <c r="G199" s="69"/>
      <c r="H199" s="69"/>
    </row>
    <row r="200" spans="1:13" ht="18.75" x14ac:dyDescent="0.3">
      <c r="A200" s="69"/>
      <c r="B200" s="69"/>
      <c r="C200" s="399"/>
      <c r="D200" s="399"/>
      <c r="E200" s="402" t="s">
        <v>152</v>
      </c>
      <c r="F200" s="401"/>
      <c r="G200" s="69"/>
      <c r="H200" s="69"/>
    </row>
    <row r="201" spans="1:13" ht="18.75" x14ac:dyDescent="0.3">
      <c r="A201" s="69"/>
      <c r="B201" s="69"/>
      <c r="C201" s="399"/>
      <c r="D201" s="399"/>
      <c r="E201" s="402"/>
      <c r="F201" s="401"/>
      <c r="G201" s="69"/>
      <c r="H201" s="69"/>
    </row>
    <row r="202" spans="1:13" ht="18.75" x14ac:dyDescent="0.3">
      <c r="A202" s="69"/>
      <c r="B202" s="69"/>
      <c r="C202" s="399"/>
      <c r="D202" s="403" t="s">
        <v>302</v>
      </c>
      <c r="E202" s="404" t="s">
        <v>330</v>
      </c>
      <c r="F202" s="405" t="s">
        <v>520</v>
      </c>
      <c r="G202" s="69"/>
      <c r="H202" s="69"/>
    </row>
    <row r="203" spans="1:13" x14ac:dyDescent="0.25">
      <c r="B203" s="71"/>
      <c r="D203" s="406"/>
      <c r="E203" s="406"/>
      <c r="F203" s="406"/>
      <c r="G203" s="71"/>
      <c r="I203" s="71"/>
      <c r="J203" s="71"/>
      <c r="K203" s="72"/>
      <c r="L203" s="72"/>
      <c r="M203" s="72"/>
    </row>
    <row r="204" spans="1:13" ht="20.25" customHeight="1" x14ac:dyDescent="0.3">
      <c r="A204" s="679" t="s">
        <v>530</v>
      </c>
      <c r="B204" s="679"/>
      <c r="C204" s="679"/>
      <c r="D204" s="679"/>
      <c r="E204" s="679"/>
      <c r="F204" s="679"/>
      <c r="G204" s="679"/>
      <c r="H204" s="679"/>
    </row>
    <row r="205" spans="1:13" ht="55.5" customHeight="1" x14ac:dyDescent="0.2">
      <c r="A205" s="46" t="s">
        <v>142</v>
      </c>
      <c r="B205" s="46" t="s">
        <v>291</v>
      </c>
      <c r="C205" s="407" t="s">
        <v>292</v>
      </c>
      <c r="D205" s="407" t="s">
        <v>143</v>
      </c>
      <c r="E205" s="407" t="s">
        <v>296</v>
      </c>
      <c r="F205" s="407" t="s">
        <v>295</v>
      </c>
      <c r="G205" s="46" t="s">
        <v>340</v>
      </c>
      <c r="H205" s="46" t="s">
        <v>294</v>
      </c>
    </row>
    <row r="206" spans="1:13" ht="12.75" x14ac:dyDescent="0.2">
      <c r="A206" s="79"/>
      <c r="B206" s="79">
        <v>1</v>
      </c>
      <c r="C206" s="414">
        <v>2</v>
      </c>
      <c r="D206" s="414">
        <v>3</v>
      </c>
      <c r="E206" s="414">
        <v>4</v>
      </c>
      <c r="F206" s="414">
        <v>5</v>
      </c>
      <c r="G206" s="79">
        <v>6</v>
      </c>
      <c r="H206" s="79">
        <v>7</v>
      </c>
    </row>
    <row r="207" spans="1:13" ht="21" customHeight="1" x14ac:dyDescent="0.2">
      <c r="A207" s="47">
        <v>1</v>
      </c>
      <c r="B207" s="680" t="s">
        <v>335</v>
      </c>
      <c r="C207" s="409" t="s">
        <v>144</v>
      </c>
      <c r="D207" s="409" t="s">
        <v>144</v>
      </c>
      <c r="E207" s="409" t="s">
        <v>293</v>
      </c>
      <c r="F207" s="411">
        <v>0.3</v>
      </c>
      <c r="G207" s="48"/>
      <c r="H207" s="48"/>
      <c r="J207">
        <v>0.3</v>
      </c>
    </row>
    <row r="208" spans="1:13" ht="21" customHeight="1" x14ac:dyDescent="0.2">
      <c r="A208" s="47">
        <v>2</v>
      </c>
      <c r="B208" s="681"/>
      <c r="C208" s="409" t="s">
        <v>145</v>
      </c>
      <c r="D208" s="409" t="s">
        <v>145</v>
      </c>
      <c r="E208" s="409" t="s">
        <v>293</v>
      </c>
      <c r="F208" s="411">
        <v>0.21</v>
      </c>
      <c r="G208" s="48"/>
      <c r="H208" s="48"/>
    </row>
    <row r="209" spans="1:21" ht="21" customHeight="1" x14ac:dyDescent="0.2">
      <c r="A209" s="47">
        <v>3</v>
      </c>
      <c r="B209" s="681"/>
      <c r="C209" s="409" t="s">
        <v>150</v>
      </c>
      <c r="D209" s="409" t="str">
        <f t="shared" ref="D209:D215" si="12">C209</f>
        <v>ООО "КРУГ"</v>
      </c>
      <c r="E209" s="409" t="s">
        <v>293</v>
      </c>
      <c r="F209" s="411">
        <v>8.5000000000000006E-2</v>
      </c>
      <c r="G209" s="48"/>
      <c r="H209" s="48"/>
    </row>
    <row r="210" spans="1:21" ht="21" customHeight="1" x14ac:dyDescent="0.2">
      <c r="A210" s="47">
        <v>4</v>
      </c>
      <c r="B210" s="681"/>
      <c r="C210" s="409" t="s">
        <v>149</v>
      </c>
      <c r="D210" s="409" t="str">
        <f t="shared" si="12"/>
        <v>ИП Первухин Л.В.</v>
      </c>
      <c r="E210" s="409" t="s">
        <v>293</v>
      </c>
      <c r="F210" s="411">
        <v>1E-4</v>
      </c>
      <c r="G210" s="48"/>
      <c r="H210" s="48"/>
    </row>
    <row r="211" spans="1:21" ht="21" customHeight="1" x14ac:dyDescent="0.2">
      <c r="A211" s="47">
        <v>5</v>
      </c>
      <c r="B211" s="681"/>
      <c r="C211" s="409" t="s">
        <v>146</v>
      </c>
      <c r="D211" s="409" t="str">
        <f t="shared" si="12"/>
        <v>АО "ТНН"</v>
      </c>
      <c r="E211" s="409" t="s">
        <v>293</v>
      </c>
      <c r="F211" s="411">
        <v>2E-3</v>
      </c>
      <c r="G211" s="48"/>
      <c r="H211" s="48"/>
    </row>
    <row r="212" spans="1:21" ht="21" customHeight="1" x14ac:dyDescent="0.2">
      <c r="A212" s="47">
        <v>6</v>
      </c>
      <c r="B212" s="681"/>
      <c r="C212" s="409" t="s">
        <v>146</v>
      </c>
      <c r="D212" s="409" t="str">
        <f t="shared" si="12"/>
        <v>АО "ТНН"</v>
      </c>
      <c r="E212" s="409" t="s">
        <v>293</v>
      </c>
      <c r="F212" s="411">
        <v>0</v>
      </c>
      <c r="G212" s="48"/>
      <c r="H212" s="48"/>
    </row>
    <row r="213" spans="1:21" ht="21" customHeight="1" x14ac:dyDescent="0.2">
      <c r="A213" s="47">
        <v>7</v>
      </c>
      <c r="B213" s="681"/>
      <c r="C213" s="409" t="s">
        <v>147</v>
      </c>
      <c r="D213" s="409" t="str">
        <f t="shared" si="12"/>
        <v>АО "РЭД"</v>
      </c>
      <c r="E213" s="409" t="s">
        <v>293</v>
      </c>
      <c r="F213" s="411">
        <v>0.03</v>
      </c>
      <c r="G213" s="48"/>
      <c r="H213" s="48"/>
    </row>
    <row r="214" spans="1:21" ht="21" customHeight="1" x14ac:dyDescent="0.2">
      <c r="A214" s="47">
        <v>8</v>
      </c>
      <c r="B214" s="681"/>
      <c r="C214" s="409" t="s">
        <v>334</v>
      </c>
      <c r="D214" s="409" t="str">
        <f t="shared" si="12"/>
        <v>ООО "РАМА"</v>
      </c>
      <c r="E214" s="409" t="s">
        <v>293</v>
      </c>
      <c r="F214" s="411">
        <v>7.1999999999999998E-3</v>
      </c>
      <c r="G214" s="48"/>
      <c r="H214" s="48"/>
    </row>
    <row r="215" spans="1:21" ht="21" customHeight="1" x14ac:dyDescent="0.2">
      <c r="A215" s="47">
        <v>9</v>
      </c>
      <c r="B215" s="681"/>
      <c r="C215" s="409" t="s">
        <v>383</v>
      </c>
      <c r="D215" s="409" t="str">
        <f t="shared" si="12"/>
        <v>ООО "Промсырье"</v>
      </c>
      <c r="E215" s="409" t="s">
        <v>293</v>
      </c>
      <c r="F215" s="411">
        <v>8.0000000000000002E-3</v>
      </c>
      <c r="G215" s="48"/>
      <c r="H215" s="48"/>
    </row>
    <row r="216" spans="1:21" ht="22.5" customHeight="1" x14ac:dyDescent="0.2">
      <c r="A216" s="47">
        <v>10</v>
      </c>
      <c r="B216" s="681"/>
      <c r="C216" s="409" t="s">
        <v>486</v>
      </c>
      <c r="D216" s="409" t="str">
        <f>C216</f>
        <v>ООО "ЧМСК"</v>
      </c>
      <c r="E216" s="409" t="s">
        <v>293</v>
      </c>
      <c r="F216" s="410">
        <v>0</v>
      </c>
      <c r="G216" s="48"/>
      <c r="H216" s="48"/>
      <c r="J216" s="368"/>
      <c r="K216" s="369"/>
      <c r="L216" s="370"/>
      <c r="M216" s="371"/>
      <c r="N216" s="372"/>
      <c r="O216" s="373"/>
      <c r="P216" s="374"/>
      <c r="Q216" s="375"/>
      <c r="R216" s="376"/>
      <c r="S216" s="377"/>
      <c r="T216" s="378"/>
      <c r="U216" s="379"/>
    </row>
    <row r="217" spans="1:21" ht="22.5" customHeight="1" x14ac:dyDescent="0.2">
      <c r="A217" s="478"/>
      <c r="B217" s="681"/>
      <c r="C217" s="409" t="s">
        <v>538</v>
      </c>
      <c r="D217" s="409" t="s">
        <v>538</v>
      </c>
      <c r="E217" s="409" t="s">
        <v>293</v>
      </c>
      <c r="F217" s="411">
        <v>0</v>
      </c>
      <c r="G217" s="48"/>
      <c r="H217" s="48"/>
      <c r="J217" s="368"/>
      <c r="K217" s="369"/>
      <c r="L217" s="370"/>
      <c r="M217" s="371"/>
      <c r="N217" s="372"/>
      <c r="O217" s="373"/>
      <c r="P217" s="374"/>
      <c r="Q217" s="375"/>
      <c r="R217" s="376"/>
      <c r="S217" s="377"/>
      <c r="T217" s="378"/>
      <c r="U217" s="379"/>
    </row>
    <row r="218" spans="1:21" ht="22.5" customHeight="1" x14ac:dyDescent="0.2">
      <c r="A218" s="683">
        <v>11</v>
      </c>
      <c r="B218" s="681"/>
      <c r="C218" s="686" t="s">
        <v>397</v>
      </c>
      <c r="D218" s="409" t="s">
        <v>496</v>
      </c>
      <c r="E218" s="409" t="s">
        <v>293</v>
      </c>
      <c r="F218" s="410">
        <v>0</v>
      </c>
      <c r="G218" s="48"/>
      <c r="H218" s="48"/>
    </row>
    <row r="219" spans="1:21" ht="24.75" customHeight="1" x14ac:dyDescent="0.2">
      <c r="A219" s="684"/>
      <c r="B219" s="681"/>
      <c r="C219" s="687"/>
      <c r="D219" s="409" t="s">
        <v>495</v>
      </c>
      <c r="E219" s="409" t="s">
        <v>293</v>
      </c>
      <c r="F219" s="410">
        <v>0</v>
      </c>
      <c r="G219" s="48"/>
      <c r="H219" s="48"/>
    </row>
    <row r="220" spans="1:21" ht="24.75" customHeight="1" x14ac:dyDescent="0.2">
      <c r="A220" s="685"/>
      <c r="B220" s="681"/>
      <c r="C220" s="688"/>
      <c r="D220" s="409" t="s">
        <v>497</v>
      </c>
      <c r="E220" s="409" t="s">
        <v>293</v>
      </c>
      <c r="F220" s="410">
        <v>0</v>
      </c>
      <c r="G220" s="48"/>
      <c r="H220" s="48"/>
    </row>
    <row r="221" spans="1:21" ht="30.75" customHeight="1" x14ac:dyDescent="0.2">
      <c r="A221" s="382">
        <v>12</v>
      </c>
      <c r="B221" s="681"/>
      <c r="C221" s="409" t="s">
        <v>498</v>
      </c>
      <c r="D221" s="409" t="s">
        <v>498</v>
      </c>
      <c r="E221" s="409" t="s">
        <v>293</v>
      </c>
      <c r="F221" s="410">
        <v>0</v>
      </c>
      <c r="G221" s="48"/>
      <c r="H221" s="48"/>
    </row>
    <row r="222" spans="1:21" ht="21" customHeight="1" x14ac:dyDescent="0.2">
      <c r="A222" s="47">
        <v>13</v>
      </c>
      <c r="B222" s="681"/>
      <c r="C222" s="409" t="s">
        <v>154</v>
      </c>
      <c r="D222" s="409" t="str">
        <f t="shared" ref="D222:D223" si="13">C222</f>
        <v>ООО "Лизард"</v>
      </c>
      <c r="E222" s="409" t="s">
        <v>293</v>
      </c>
      <c r="F222" s="411">
        <v>0</v>
      </c>
      <c r="G222" s="48"/>
      <c r="H222" s="48"/>
    </row>
    <row r="223" spans="1:21" ht="54.75" customHeight="1" x14ac:dyDescent="0.2">
      <c r="A223" s="47">
        <v>14</v>
      </c>
      <c r="B223" s="682"/>
      <c r="C223" s="409" t="s">
        <v>155</v>
      </c>
      <c r="D223" s="409" t="str">
        <f t="shared" si="13"/>
        <v>ООО "Научно-производственный центр гидроавтоматики"</v>
      </c>
      <c r="E223" s="409" t="s">
        <v>293</v>
      </c>
      <c r="F223" s="411">
        <v>0</v>
      </c>
      <c r="G223" s="48"/>
      <c r="H223" s="48"/>
    </row>
    <row r="224" spans="1:21" x14ac:dyDescent="0.25">
      <c r="A224" s="250"/>
      <c r="B224" s="250" t="s">
        <v>415</v>
      </c>
      <c r="C224" s="412"/>
      <c r="D224" s="412"/>
      <c r="E224" s="412"/>
      <c r="F224" s="411">
        <f>SUM(F207:F223)</f>
        <v>0.64229999999999998</v>
      </c>
      <c r="G224" s="250"/>
      <c r="H224" s="250"/>
    </row>
    <row r="225" spans="1:13" x14ac:dyDescent="0.25">
      <c r="H225" s="27" t="s">
        <v>120</v>
      </c>
    </row>
    <row r="226" spans="1:13" x14ac:dyDescent="0.25">
      <c r="H226" s="26" t="s">
        <v>92</v>
      </c>
    </row>
    <row r="227" spans="1:13" ht="12.75" customHeight="1" x14ac:dyDescent="0.25">
      <c r="H227" s="12" t="s">
        <v>148</v>
      </c>
    </row>
    <row r="229" spans="1:13" ht="18.75" x14ac:dyDescent="0.3">
      <c r="A229" s="678" t="s">
        <v>288</v>
      </c>
      <c r="B229" s="678"/>
      <c r="C229" s="678"/>
      <c r="D229" s="678"/>
      <c r="E229" s="678"/>
      <c r="F229" s="678"/>
      <c r="G229" s="678"/>
      <c r="H229" s="678"/>
    </row>
    <row r="230" spans="1:13" ht="20.25" x14ac:dyDescent="0.3">
      <c r="A230" s="70"/>
      <c r="B230" s="70"/>
      <c r="C230" s="394"/>
      <c r="D230" s="402" t="s">
        <v>289</v>
      </c>
      <c r="E230" s="397" t="s">
        <v>151</v>
      </c>
      <c r="F230" s="398"/>
      <c r="G230" s="70"/>
      <c r="H230" s="70"/>
    </row>
    <row r="231" spans="1:13" x14ac:dyDescent="0.25">
      <c r="A231" s="69"/>
      <c r="B231" s="69"/>
      <c r="C231" s="399"/>
      <c r="D231" s="399"/>
      <c r="E231" s="400" t="s">
        <v>11</v>
      </c>
      <c r="F231" s="401"/>
      <c r="G231" s="69"/>
      <c r="H231" s="69"/>
    </row>
    <row r="232" spans="1:13" ht="18.75" x14ac:dyDescent="0.3">
      <c r="A232" s="69"/>
      <c r="B232" s="69"/>
      <c r="C232" s="399"/>
      <c r="D232" s="399"/>
      <c r="E232" s="402" t="s">
        <v>152</v>
      </c>
      <c r="F232" s="401"/>
      <c r="G232" s="69"/>
      <c r="H232" s="69"/>
    </row>
    <row r="233" spans="1:13" ht="18.75" x14ac:dyDescent="0.3">
      <c r="A233" s="69"/>
      <c r="B233" s="69"/>
      <c r="C233" s="399"/>
      <c r="D233" s="399"/>
      <c r="E233" s="402"/>
      <c r="F233" s="401"/>
      <c r="G233" s="69"/>
      <c r="H233" s="69"/>
    </row>
    <row r="234" spans="1:13" ht="18.75" x14ac:dyDescent="0.3">
      <c r="A234" s="69"/>
      <c r="B234" s="69"/>
      <c r="C234" s="399"/>
      <c r="D234" s="403" t="s">
        <v>302</v>
      </c>
      <c r="E234" s="404" t="s">
        <v>333</v>
      </c>
      <c r="F234" s="405" t="s">
        <v>520</v>
      </c>
      <c r="G234" s="69"/>
      <c r="H234" s="69"/>
    </row>
    <row r="235" spans="1:13" x14ac:dyDescent="0.25">
      <c r="B235" s="71"/>
      <c r="D235" s="406"/>
      <c r="E235" s="406"/>
      <c r="F235" s="406"/>
      <c r="G235" s="71"/>
      <c r="I235" s="71"/>
      <c r="J235" s="71"/>
      <c r="K235" s="72"/>
      <c r="L235" s="72"/>
      <c r="M235" s="72"/>
    </row>
    <row r="236" spans="1:13" ht="20.25" customHeight="1" x14ac:dyDescent="0.3">
      <c r="A236" s="679" t="s">
        <v>531</v>
      </c>
      <c r="B236" s="679"/>
      <c r="C236" s="679"/>
      <c r="D236" s="679"/>
      <c r="E236" s="679"/>
      <c r="F236" s="679"/>
      <c r="G236" s="679"/>
      <c r="H236" s="679"/>
    </row>
    <row r="237" spans="1:13" ht="55.5" customHeight="1" x14ac:dyDescent="0.2">
      <c r="A237" s="46" t="s">
        <v>142</v>
      </c>
      <c r="B237" s="46" t="s">
        <v>291</v>
      </c>
      <c r="C237" s="407" t="s">
        <v>292</v>
      </c>
      <c r="D237" s="407" t="s">
        <v>143</v>
      </c>
      <c r="E237" s="407" t="s">
        <v>296</v>
      </c>
      <c r="F237" s="407" t="s">
        <v>295</v>
      </c>
      <c r="G237" s="46" t="s">
        <v>340</v>
      </c>
      <c r="H237" s="46" t="s">
        <v>294</v>
      </c>
    </row>
    <row r="238" spans="1:13" ht="12.75" x14ac:dyDescent="0.2">
      <c r="A238" s="79"/>
      <c r="B238" s="79">
        <v>1</v>
      </c>
      <c r="C238" s="414">
        <v>2</v>
      </c>
      <c r="D238" s="414">
        <v>3</v>
      </c>
      <c r="E238" s="414">
        <v>4</v>
      </c>
      <c r="F238" s="414">
        <v>5</v>
      </c>
      <c r="G238" s="79">
        <v>6</v>
      </c>
      <c r="H238" s="79">
        <v>7</v>
      </c>
    </row>
    <row r="239" spans="1:13" ht="21" customHeight="1" x14ac:dyDescent="0.2">
      <c r="A239" s="47">
        <v>1</v>
      </c>
      <c r="B239" s="680" t="s">
        <v>335</v>
      </c>
      <c r="C239" s="409" t="s">
        <v>144</v>
      </c>
      <c r="D239" s="409" t="s">
        <v>144</v>
      </c>
      <c r="E239" s="409" t="s">
        <v>293</v>
      </c>
      <c r="F239" s="411">
        <v>0.3</v>
      </c>
      <c r="G239" s="48"/>
      <c r="H239" s="48"/>
      <c r="J239">
        <v>0.35</v>
      </c>
    </row>
    <row r="240" spans="1:13" ht="21" customHeight="1" x14ac:dyDescent="0.2">
      <c r="A240" s="47">
        <v>2</v>
      </c>
      <c r="B240" s="681"/>
      <c r="C240" s="409" t="s">
        <v>145</v>
      </c>
      <c r="D240" s="409" t="s">
        <v>145</v>
      </c>
      <c r="E240" s="409" t="s">
        <v>293</v>
      </c>
      <c r="F240" s="411">
        <v>0.21</v>
      </c>
      <c r="G240" s="48"/>
      <c r="H240" s="48"/>
    </row>
    <row r="241" spans="1:21" ht="21" customHeight="1" x14ac:dyDescent="0.2">
      <c r="A241" s="47">
        <v>3</v>
      </c>
      <c r="B241" s="681"/>
      <c r="C241" s="409" t="s">
        <v>150</v>
      </c>
      <c r="D241" s="409" t="str">
        <f t="shared" ref="D241:D247" si="14">C241</f>
        <v>ООО "КРУГ"</v>
      </c>
      <c r="E241" s="409" t="s">
        <v>293</v>
      </c>
      <c r="F241" s="411">
        <v>8.5000000000000006E-2</v>
      </c>
      <c r="G241" s="48"/>
      <c r="H241" s="48"/>
    </row>
    <row r="242" spans="1:21" ht="21" customHeight="1" x14ac:dyDescent="0.2">
      <c r="A242" s="47">
        <v>4</v>
      </c>
      <c r="B242" s="681"/>
      <c r="C242" s="409" t="s">
        <v>149</v>
      </c>
      <c r="D242" s="409" t="str">
        <f t="shared" si="14"/>
        <v>ИП Первухин Л.В.</v>
      </c>
      <c r="E242" s="409" t="s">
        <v>293</v>
      </c>
      <c r="F242" s="411">
        <v>1E-4</v>
      </c>
      <c r="G242" s="48"/>
      <c r="H242" s="48"/>
    </row>
    <row r="243" spans="1:21" ht="21" customHeight="1" x14ac:dyDescent="0.2">
      <c r="A243" s="47">
        <v>5</v>
      </c>
      <c r="B243" s="681"/>
      <c r="C243" s="409" t="s">
        <v>146</v>
      </c>
      <c r="D243" s="409" t="str">
        <f t="shared" si="14"/>
        <v>АО "ТНН"</v>
      </c>
      <c r="E243" s="409" t="s">
        <v>293</v>
      </c>
      <c r="F243" s="411">
        <v>2E-3</v>
      </c>
      <c r="G243" s="48"/>
      <c r="H243" s="48"/>
    </row>
    <row r="244" spans="1:21" ht="21" customHeight="1" x14ac:dyDescent="0.2">
      <c r="A244" s="47">
        <v>6</v>
      </c>
      <c r="B244" s="681"/>
      <c r="C244" s="409" t="s">
        <v>146</v>
      </c>
      <c r="D244" s="409" t="str">
        <f t="shared" si="14"/>
        <v>АО "ТНН"</v>
      </c>
      <c r="E244" s="409" t="s">
        <v>293</v>
      </c>
      <c r="F244" s="411">
        <v>0</v>
      </c>
      <c r="G244" s="48"/>
      <c r="H244" s="48"/>
    </row>
    <row r="245" spans="1:21" ht="21" customHeight="1" x14ac:dyDescent="0.2">
      <c r="A245" s="47">
        <v>7</v>
      </c>
      <c r="B245" s="681"/>
      <c r="C245" s="409" t="s">
        <v>147</v>
      </c>
      <c r="D245" s="409" t="str">
        <f t="shared" si="14"/>
        <v>АО "РЭД"</v>
      </c>
      <c r="E245" s="409" t="s">
        <v>293</v>
      </c>
      <c r="F245" s="411">
        <v>0.03</v>
      </c>
      <c r="G245" s="48"/>
      <c r="H245" s="48"/>
    </row>
    <row r="246" spans="1:21" ht="21" customHeight="1" x14ac:dyDescent="0.2">
      <c r="A246" s="47">
        <v>8</v>
      </c>
      <c r="B246" s="681"/>
      <c r="C246" s="409" t="s">
        <v>334</v>
      </c>
      <c r="D246" s="409" t="str">
        <f t="shared" si="14"/>
        <v>ООО "РАМА"</v>
      </c>
      <c r="E246" s="409" t="s">
        <v>293</v>
      </c>
      <c r="F246" s="411">
        <v>7.1999999999999998E-3</v>
      </c>
      <c r="G246" s="48"/>
      <c r="H246" s="48"/>
    </row>
    <row r="247" spans="1:21" ht="21" customHeight="1" x14ac:dyDescent="0.2">
      <c r="A247" s="47">
        <v>9</v>
      </c>
      <c r="B247" s="681"/>
      <c r="C247" s="409" t="s">
        <v>383</v>
      </c>
      <c r="D247" s="409" t="str">
        <f t="shared" si="14"/>
        <v>ООО "Промсырье"</v>
      </c>
      <c r="E247" s="409" t="s">
        <v>293</v>
      </c>
      <c r="F247" s="411">
        <v>8.0000000000000002E-3</v>
      </c>
      <c r="G247" s="48"/>
      <c r="H247" s="48"/>
    </row>
    <row r="248" spans="1:21" ht="20.25" customHeight="1" x14ac:dyDescent="0.2">
      <c r="A248" s="47">
        <v>10</v>
      </c>
      <c r="B248" s="681"/>
      <c r="C248" s="409" t="s">
        <v>486</v>
      </c>
      <c r="D248" s="409" t="str">
        <f>C248</f>
        <v>ООО "ЧМСК"</v>
      </c>
      <c r="E248" s="409" t="s">
        <v>293</v>
      </c>
      <c r="F248" s="410">
        <v>0</v>
      </c>
      <c r="G248" s="48"/>
      <c r="H248" s="48"/>
      <c r="J248" s="368"/>
      <c r="K248" s="369"/>
      <c r="L248" s="370"/>
      <c r="M248" s="371"/>
      <c r="N248" s="372"/>
      <c r="O248" s="373"/>
      <c r="P248" s="374"/>
      <c r="Q248" s="375"/>
      <c r="R248" s="376"/>
      <c r="S248" s="377"/>
      <c r="T248" s="378"/>
      <c r="U248" s="379"/>
    </row>
    <row r="249" spans="1:21" ht="20.25" customHeight="1" x14ac:dyDescent="0.2">
      <c r="A249" s="478"/>
      <c r="B249" s="681"/>
      <c r="C249" s="409" t="s">
        <v>538</v>
      </c>
      <c r="D249" s="409" t="s">
        <v>538</v>
      </c>
      <c r="E249" s="409" t="s">
        <v>293</v>
      </c>
      <c r="F249" s="411">
        <v>0</v>
      </c>
      <c r="G249" s="48"/>
      <c r="H249" s="48"/>
      <c r="J249" s="368"/>
      <c r="K249" s="369"/>
      <c r="L249" s="370"/>
      <c r="M249" s="371"/>
      <c r="N249" s="372"/>
      <c r="O249" s="373"/>
      <c r="P249" s="374"/>
      <c r="Q249" s="375"/>
      <c r="R249" s="376"/>
      <c r="S249" s="377"/>
      <c r="T249" s="378"/>
      <c r="U249" s="379"/>
    </row>
    <row r="250" spans="1:21" ht="22.5" customHeight="1" x14ac:dyDescent="0.2">
      <c r="A250" s="683">
        <v>11</v>
      </c>
      <c r="B250" s="681"/>
      <c r="C250" s="686" t="s">
        <v>397</v>
      </c>
      <c r="D250" s="409" t="s">
        <v>496</v>
      </c>
      <c r="E250" s="409" t="s">
        <v>293</v>
      </c>
      <c r="F250" s="410">
        <v>0</v>
      </c>
      <c r="G250" s="48"/>
      <c r="H250" s="48"/>
    </row>
    <row r="251" spans="1:21" ht="24.75" customHeight="1" x14ac:dyDescent="0.2">
      <c r="A251" s="684"/>
      <c r="B251" s="681"/>
      <c r="C251" s="687"/>
      <c r="D251" s="409" t="s">
        <v>495</v>
      </c>
      <c r="E251" s="409" t="s">
        <v>293</v>
      </c>
      <c r="F251" s="410">
        <v>0</v>
      </c>
      <c r="G251" s="48"/>
      <c r="H251" s="48"/>
    </row>
    <row r="252" spans="1:21" ht="24.75" customHeight="1" x14ac:dyDescent="0.2">
      <c r="A252" s="685"/>
      <c r="B252" s="681"/>
      <c r="C252" s="688"/>
      <c r="D252" s="409" t="s">
        <v>497</v>
      </c>
      <c r="E252" s="409" t="s">
        <v>293</v>
      </c>
      <c r="F252" s="410">
        <v>0</v>
      </c>
      <c r="G252" s="48"/>
      <c r="H252" s="48"/>
    </row>
    <row r="253" spans="1:21" ht="30.75" customHeight="1" x14ac:dyDescent="0.2">
      <c r="A253" s="382">
        <v>12</v>
      </c>
      <c r="B253" s="681"/>
      <c r="C253" s="409" t="s">
        <v>498</v>
      </c>
      <c r="D253" s="409" t="s">
        <v>498</v>
      </c>
      <c r="E253" s="409" t="s">
        <v>293</v>
      </c>
      <c r="F253" s="410">
        <v>0</v>
      </c>
      <c r="G253" s="48"/>
      <c r="H253" s="48"/>
    </row>
    <row r="254" spans="1:21" ht="21" customHeight="1" x14ac:dyDescent="0.2">
      <c r="A254" s="47">
        <v>13</v>
      </c>
      <c r="B254" s="681"/>
      <c r="C254" s="409" t="s">
        <v>154</v>
      </c>
      <c r="D254" s="409" t="str">
        <f t="shared" ref="D254:D255" si="15">C254</f>
        <v>ООО "Лизард"</v>
      </c>
      <c r="E254" s="409" t="s">
        <v>293</v>
      </c>
      <c r="F254" s="411">
        <v>0</v>
      </c>
      <c r="G254" s="48"/>
      <c r="H254" s="48"/>
    </row>
    <row r="255" spans="1:21" ht="54.75" customHeight="1" x14ac:dyDescent="0.2">
      <c r="A255" s="47">
        <v>14</v>
      </c>
      <c r="B255" s="682"/>
      <c r="C255" s="409" t="s">
        <v>155</v>
      </c>
      <c r="D255" s="409" t="str">
        <f t="shared" si="15"/>
        <v>ООО "Научно-производственный центр гидроавтоматики"</v>
      </c>
      <c r="E255" s="409" t="s">
        <v>293</v>
      </c>
      <c r="F255" s="411">
        <v>0</v>
      </c>
      <c r="G255" s="48"/>
      <c r="H255" s="48"/>
    </row>
    <row r="256" spans="1:21" x14ac:dyDescent="0.25">
      <c r="A256" s="250"/>
      <c r="B256" s="250" t="s">
        <v>415</v>
      </c>
      <c r="C256" s="412"/>
      <c r="D256" s="412"/>
      <c r="E256" s="412"/>
      <c r="F256" s="411">
        <f>SUM(F239:F255)</f>
        <v>0.64229999999999998</v>
      </c>
      <c r="G256" s="250"/>
      <c r="H256" s="250"/>
    </row>
    <row r="257" spans="1:13" x14ac:dyDescent="0.25">
      <c r="H257" s="27" t="s">
        <v>120</v>
      </c>
    </row>
    <row r="258" spans="1:13" x14ac:dyDescent="0.25">
      <c r="H258" s="26" t="s">
        <v>409</v>
      </c>
    </row>
    <row r="259" spans="1:13" ht="12.75" customHeight="1" x14ac:dyDescent="0.25">
      <c r="H259" s="12" t="s">
        <v>148</v>
      </c>
    </row>
    <row r="261" spans="1:13" ht="18.75" x14ac:dyDescent="0.3">
      <c r="A261" s="678" t="s">
        <v>288</v>
      </c>
      <c r="B261" s="678"/>
      <c r="C261" s="678"/>
      <c r="D261" s="678"/>
      <c r="E261" s="678"/>
      <c r="F261" s="678"/>
      <c r="G261" s="678"/>
      <c r="H261" s="678"/>
    </row>
    <row r="262" spans="1:13" ht="20.25" x14ac:dyDescent="0.3">
      <c r="A262" s="70"/>
      <c r="B262" s="70"/>
      <c r="C262" s="394"/>
      <c r="D262" s="402" t="s">
        <v>289</v>
      </c>
      <c r="E262" s="397" t="s">
        <v>151</v>
      </c>
      <c r="F262" s="398"/>
      <c r="G262" s="70"/>
      <c r="H262" s="70"/>
    </row>
    <row r="263" spans="1:13" x14ac:dyDescent="0.25">
      <c r="A263" s="69"/>
      <c r="B263" s="69"/>
      <c r="C263" s="399"/>
      <c r="D263" s="399"/>
      <c r="E263" s="400" t="s">
        <v>11</v>
      </c>
      <c r="F263" s="401"/>
      <c r="G263" s="69"/>
      <c r="H263" s="69"/>
    </row>
    <row r="264" spans="1:13" ht="18.75" x14ac:dyDescent="0.3">
      <c r="A264" s="69"/>
      <c r="B264" s="69"/>
      <c r="C264" s="399"/>
      <c r="D264" s="399"/>
      <c r="E264" s="402" t="s">
        <v>152</v>
      </c>
      <c r="F264" s="401"/>
      <c r="G264" s="69"/>
      <c r="H264" s="69"/>
    </row>
    <row r="265" spans="1:13" ht="18.75" x14ac:dyDescent="0.3">
      <c r="A265" s="69"/>
      <c r="B265" s="69"/>
      <c r="C265" s="399"/>
      <c r="D265" s="399"/>
      <c r="E265" s="402"/>
      <c r="F265" s="401"/>
      <c r="G265" s="69"/>
      <c r="H265" s="69"/>
    </row>
    <row r="266" spans="1:13" ht="18.75" x14ac:dyDescent="0.3">
      <c r="A266" s="69"/>
      <c r="B266" s="69"/>
      <c r="C266" s="399"/>
      <c r="D266" s="403" t="s">
        <v>302</v>
      </c>
      <c r="E266" s="404" t="s">
        <v>336</v>
      </c>
      <c r="F266" s="405" t="s">
        <v>520</v>
      </c>
      <c r="G266" s="69"/>
      <c r="H266" s="69"/>
    </row>
    <row r="267" spans="1:13" x14ac:dyDescent="0.25">
      <c r="B267" s="71"/>
      <c r="D267" s="406"/>
      <c r="E267" s="406"/>
      <c r="F267" s="406"/>
      <c r="G267" s="71"/>
      <c r="I267" s="71"/>
      <c r="J267" s="71"/>
      <c r="K267" s="72"/>
      <c r="L267" s="72"/>
      <c r="M267" s="72"/>
    </row>
    <row r="268" spans="1:13" ht="20.25" customHeight="1" x14ac:dyDescent="0.3">
      <c r="A268" s="679" t="s">
        <v>532</v>
      </c>
      <c r="B268" s="679"/>
      <c r="C268" s="679"/>
      <c r="D268" s="679"/>
      <c r="E268" s="679"/>
      <c r="F268" s="679"/>
      <c r="G268" s="679"/>
      <c r="H268" s="679"/>
    </row>
    <row r="269" spans="1:13" ht="55.5" customHeight="1" x14ac:dyDescent="0.2">
      <c r="A269" s="46" t="s">
        <v>142</v>
      </c>
      <c r="B269" s="46" t="s">
        <v>291</v>
      </c>
      <c r="C269" s="407" t="s">
        <v>292</v>
      </c>
      <c r="D269" s="407" t="s">
        <v>143</v>
      </c>
      <c r="E269" s="407" t="s">
        <v>296</v>
      </c>
      <c r="F269" s="407" t="s">
        <v>295</v>
      </c>
      <c r="G269" s="46" t="s">
        <v>340</v>
      </c>
      <c r="H269" s="46" t="s">
        <v>294</v>
      </c>
    </row>
    <row r="270" spans="1:13" ht="12.75" x14ac:dyDescent="0.2">
      <c r="A270" s="79"/>
      <c r="B270" s="79">
        <v>1</v>
      </c>
      <c r="C270" s="414">
        <v>2</v>
      </c>
      <c r="D270" s="414">
        <v>3</v>
      </c>
      <c r="E270" s="414">
        <v>4</v>
      </c>
      <c r="F270" s="414">
        <v>5</v>
      </c>
      <c r="G270" s="79">
        <v>6</v>
      </c>
      <c r="H270" s="79">
        <v>7</v>
      </c>
    </row>
    <row r="271" spans="1:13" ht="21" customHeight="1" x14ac:dyDescent="0.2">
      <c r="A271" s="47">
        <v>1</v>
      </c>
      <c r="B271" s="680" t="s">
        <v>335</v>
      </c>
      <c r="C271" s="409" t="s">
        <v>144</v>
      </c>
      <c r="D271" s="409" t="s">
        <v>144</v>
      </c>
      <c r="E271" s="409" t="s">
        <v>293</v>
      </c>
      <c r="F271" s="411">
        <v>0.3</v>
      </c>
      <c r="G271" s="48"/>
      <c r="H271" s="48"/>
      <c r="J271">
        <v>0.4</v>
      </c>
    </row>
    <row r="272" spans="1:13" ht="21" customHeight="1" x14ac:dyDescent="0.2">
      <c r="A272" s="47">
        <v>2</v>
      </c>
      <c r="B272" s="681"/>
      <c r="C272" s="409" t="s">
        <v>145</v>
      </c>
      <c r="D272" s="409" t="s">
        <v>145</v>
      </c>
      <c r="E272" s="409" t="s">
        <v>293</v>
      </c>
      <c r="F272" s="411">
        <v>0.22</v>
      </c>
      <c r="G272" s="48"/>
      <c r="H272" s="48"/>
    </row>
    <row r="273" spans="1:21" ht="21" customHeight="1" x14ac:dyDescent="0.2">
      <c r="A273" s="47">
        <v>3</v>
      </c>
      <c r="B273" s="681"/>
      <c r="C273" s="409" t="s">
        <v>150</v>
      </c>
      <c r="D273" s="409" t="str">
        <f t="shared" ref="D273:D279" si="16">C273</f>
        <v>ООО "КРУГ"</v>
      </c>
      <c r="E273" s="409" t="s">
        <v>293</v>
      </c>
      <c r="F273" s="411">
        <v>8.5000000000000006E-2</v>
      </c>
      <c r="G273" s="48"/>
      <c r="H273" s="48"/>
    </row>
    <row r="274" spans="1:21" ht="21" customHeight="1" x14ac:dyDescent="0.2">
      <c r="A274" s="47">
        <v>4</v>
      </c>
      <c r="B274" s="681"/>
      <c r="C274" s="409" t="s">
        <v>149</v>
      </c>
      <c r="D274" s="409" t="str">
        <f t="shared" si="16"/>
        <v>ИП Первухин Л.В.</v>
      </c>
      <c r="E274" s="409" t="s">
        <v>293</v>
      </c>
      <c r="F274" s="411">
        <v>1.5E-3</v>
      </c>
      <c r="G274" s="48"/>
      <c r="H274" s="48"/>
    </row>
    <row r="275" spans="1:21" ht="21" customHeight="1" x14ac:dyDescent="0.2">
      <c r="A275" s="47">
        <v>5</v>
      </c>
      <c r="B275" s="681"/>
      <c r="C275" s="409" t="s">
        <v>146</v>
      </c>
      <c r="D275" s="409" t="str">
        <f t="shared" si="16"/>
        <v>АО "ТНН"</v>
      </c>
      <c r="E275" s="409" t="s">
        <v>293</v>
      </c>
      <c r="F275" s="411">
        <v>5.0000000000000001E-3</v>
      </c>
      <c r="G275" s="48"/>
      <c r="H275" s="48"/>
    </row>
    <row r="276" spans="1:21" ht="21" customHeight="1" x14ac:dyDescent="0.2">
      <c r="A276" s="47">
        <v>6</v>
      </c>
      <c r="B276" s="681"/>
      <c r="C276" s="409" t="s">
        <v>146</v>
      </c>
      <c r="D276" s="409" t="str">
        <f t="shared" si="16"/>
        <v>АО "ТНН"</v>
      </c>
      <c r="E276" s="409" t="s">
        <v>293</v>
      </c>
      <c r="F276" s="411">
        <v>5.0000000000000001E-3</v>
      </c>
      <c r="G276" s="48"/>
      <c r="H276" s="48"/>
    </row>
    <row r="277" spans="1:21" ht="21" customHeight="1" x14ac:dyDescent="0.2">
      <c r="A277" s="47">
        <v>7</v>
      </c>
      <c r="B277" s="681"/>
      <c r="C277" s="409" t="s">
        <v>147</v>
      </c>
      <c r="D277" s="409" t="str">
        <f t="shared" si="16"/>
        <v>АО "РЭД"</v>
      </c>
      <c r="E277" s="409" t="s">
        <v>293</v>
      </c>
      <c r="F277" s="411">
        <v>0.03</v>
      </c>
      <c r="G277" s="48"/>
      <c r="H277" s="48"/>
    </row>
    <row r="278" spans="1:21" ht="21" customHeight="1" x14ac:dyDescent="0.2">
      <c r="A278" s="47">
        <v>8</v>
      </c>
      <c r="B278" s="681"/>
      <c r="C278" s="409" t="s">
        <v>334</v>
      </c>
      <c r="D278" s="409" t="str">
        <f t="shared" si="16"/>
        <v>ООО "РАМА"</v>
      </c>
      <c r="E278" s="409" t="s">
        <v>293</v>
      </c>
      <c r="F278" s="411">
        <v>8.2000000000000007E-3</v>
      </c>
      <c r="G278" s="48"/>
      <c r="H278" s="48"/>
    </row>
    <row r="279" spans="1:21" ht="21" customHeight="1" x14ac:dyDescent="0.2">
      <c r="A279" s="47">
        <v>9</v>
      </c>
      <c r="B279" s="681"/>
      <c r="C279" s="409" t="s">
        <v>383</v>
      </c>
      <c r="D279" s="409" t="str">
        <f t="shared" si="16"/>
        <v>ООО "Промсырье"</v>
      </c>
      <c r="E279" s="409" t="s">
        <v>293</v>
      </c>
      <c r="F279" s="411">
        <v>8.0000000000000002E-3</v>
      </c>
      <c r="G279" s="48"/>
      <c r="H279" s="48"/>
    </row>
    <row r="280" spans="1:21" ht="20.25" customHeight="1" x14ac:dyDescent="0.2">
      <c r="A280" s="47">
        <v>10</v>
      </c>
      <c r="B280" s="681"/>
      <c r="C280" s="409" t="s">
        <v>486</v>
      </c>
      <c r="D280" s="409" t="str">
        <f>C280</f>
        <v>ООО "ЧМСК"</v>
      </c>
      <c r="E280" s="409" t="s">
        <v>293</v>
      </c>
      <c r="F280" s="410">
        <v>0</v>
      </c>
      <c r="G280" s="48"/>
      <c r="H280" s="48"/>
      <c r="J280" s="368"/>
      <c r="K280" s="369"/>
      <c r="L280" s="370"/>
      <c r="M280" s="371"/>
      <c r="N280" s="372"/>
      <c r="O280" s="373"/>
      <c r="P280" s="374"/>
      <c r="Q280" s="375"/>
      <c r="R280" s="376"/>
      <c r="S280" s="377"/>
      <c r="T280" s="378"/>
      <c r="U280" s="379"/>
    </row>
    <row r="281" spans="1:21" ht="20.25" customHeight="1" x14ac:dyDescent="0.2">
      <c r="A281" s="478"/>
      <c r="B281" s="681"/>
      <c r="C281" s="409" t="s">
        <v>538</v>
      </c>
      <c r="D281" s="409" t="s">
        <v>538</v>
      </c>
      <c r="E281" s="409" t="s">
        <v>293</v>
      </c>
      <c r="F281" s="411">
        <v>0</v>
      </c>
      <c r="G281" s="48"/>
      <c r="H281" s="48"/>
      <c r="J281" s="368"/>
      <c r="K281" s="369"/>
      <c r="L281" s="370"/>
      <c r="M281" s="371"/>
      <c r="N281" s="372"/>
      <c r="O281" s="373"/>
      <c r="P281" s="374"/>
      <c r="Q281" s="375"/>
      <c r="R281" s="376"/>
      <c r="S281" s="377"/>
      <c r="T281" s="378"/>
      <c r="U281" s="379"/>
    </row>
    <row r="282" spans="1:21" ht="20.25" customHeight="1" x14ac:dyDescent="0.2">
      <c r="A282" s="545"/>
      <c r="B282" s="681"/>
      <c r="C282" s="546" t="s">
        <v>701</v>
      </c>
      <c r="D282" s="546" t="s">
        <v>701</v>
      </c>
      <c r="E282" s="409" t="s">
        <v>293</v>
      </c>
      <c r="F282" s="411">
        <v>0</v>
      </c>
      <c r="G282" s="48"/>
      <c r="H282" s="48"/>
      <c r="J282" s="368"/>
      <c r="K282" s="369"/>
      <c r="L282" s="370"/>
      <c r="M282" s="371"/>
      <c r="N282" s="372"/>
      <c r="O282" s="373"/>
      <c r="P282" s="374"/>
      <c r="Q282" s="375"/>
      <c r="R282" s="376"/>
      <c r="S282" s="377"/>
      <c r="T282" s="378"/>
      <c r="U282" s="379"/>
    </row>
    <row r="283" spans="1:21" ht="22.5" customHeight="1" x14ac:dyDescent="0.2">
      <c r="A283" s="683">
        <v>11</v>
      </c>
      <c r="B283" s="681"/>
      <c r="C283" s="686" t="s">
        <v>397</v>
      </c>
      <c r="D283" s="409" t="s">
        <v>496</v>
      </c>
      <c r="E283" s="409" t="s">
        <v>293</v>
      </c>
      <c r="F283" s="410">
        <v>0</v>
      </c>
      <c r="G283" s="48"/>
      <c r="H283" s="48"/>
    </row>
    <row r="284" spans="1:21" ht="24.75" customHeight="1" x14ac:dyDescent="0.2">
      <c r="A284" s="684"/>
      <c r="B284" s="681"/>
      <c r="C284" s="687"/>
      <c r="D284" s="409" t="s">
        <v>495</v>
      </c>
      <c r="E284" s="409" t="s">
        <v>293</v>
      </c>
      <c r="F284" s="410">
        <v>0</v>
      </c>
      <c r="G284" s="48"/>
      <c r="H284" s="48"/>
    </row>
    <row r="285" spans="1:21" ht="24.75" customHeight="1" x14ac:dyDescent="0.2">
      <c r="A285" s="685"/>
      <c r="B285" s="681"/>
      <c r="C285" s="688"/>
      <c r="D285" s="409" t="s">
        <v>497</v>
      </c>
      <c r="E285" s="409" t="s">
        <v>293</v>
      </c>
      <c r="F285" s="410">
        <v>0</v>
      </c>
      <c r="G285" s="48"/>
      <c r="H285" s="48"/>
    </row>
    <row r="286" spans="1:21" ht="30.75" customHeight="1" x14ac:dyDescent="0.2">
      <c r="A286" s="382">
        <v>12</v>
      </c>
      <c r="B286" s="681"/>
      <c r="C286" s="409" t="s">
        <v>498</v>
      </c>
      <c r="D286" s="409" t="s">
        <v>498</v>
      </c>
      <c r="E286" s="409" t="s">
        <v>293</v>
      </c>
      <c r="F286" s="410">
        <v>0</v>
      </c>
      <c r="G286" s="48"/>
      <c r="H286" s="48"/>
    </row>
    <row r="287" spans="1:21" ht="21" customHeight="1" x14ac:dyDescent="0.2">
      <c r="A287" s="47">
        <v>13</v>
      </c>
      <c r="B287" s="681"/>
      <c r="C287" s="409" t="s">
        <v>154</v>
      </c>
      <c r="D287" s="409" t="str">
        <f t="shared" ref="D287:D288" si="17">C287</f>
        <v>ООО "Лизард"</v>
      </c>
      <c r="E287" s="409" t="s">
        <v>293</v>
      </c>
      <c r="F287" s="411">
        <v>0</v>
      </c>
      <c r="G287" s="48"/>
      <c r="H287" s="48"/>
    </row>
    <row r="288" spans="1:21" ht="50.25" customHeight="1" x14ac:dyDescent="0.2">
      <c r="A288" s="47">
        <v>14</v>
      </c>
      <c r="B288" s="682"/>
      <c r="C288" s="409" t="s">
        <v>155</v>
      </c>
      <c r="D288" s="409" t="str">
        <f t="shared" si="17"/>
        <v>ООО "Научно-производственный центр гидроавтоматики"</v>
      </c>
      <c r="E288" s="409" t="s">
        <v>293</v>
      </c>
      <c r="F288" s="411">
        <v>0</v>
      </c>
      <c r="G288" s="48"/>
      <c r="H288" s="48"/>
    </row>
    <row r="289" spans="1:13" x14ac:dyDescent="0.25">
      <c r="A289" s="250"/>
      <c r="B289" s="250" t="s">
        <v>415</v>
      </c>
      <c r="C289" s="412"/>
      <c r="D289" s="412"/>
      <c r="E289" s="412"/>
      <c r="F289" s="411">
        <f>SUM(F271:F288)</f>
        <v>0.66269999999999996</v>
      </c>
      <c r="G289" s="250"/>
      <c r="H289" s="250"/>
    </row>
    <row r="290" spans="1:13" x14ac:dyDescent="0.25">
      <c r="H290" s="27" t="s">
        <v>120</v>
      </c>
    </row>
    <row r="291" spans="1:13" x14ac:dyDescent="0.25">
      <c r="H291" s="26" t="s">
        <v>409</v>
      </c>
    </row>
    <row r="292" spans="1:13" ht="12.75" customHeight="1" x14ac:dyDescent="0.25">
      <c r="H292" s="12" t="s">
        <v>148</v>
      </c>
    </row>
    <row r="294" spans="1:13" ht="18.75" x14ac:dyDescent="0.3">
      <c r="A294" s="678" t="s">
        <v>288</v>
      </c>
      <c r="B294" s="678"/>
      <c r="C294" s="678"/>
      <c r="D294" s="678"/>
      <c r="E294" s="678"/>
      <c r="F294" s="678"/>
      <c r="G294" s="678"/>
      <c r="H294" s="678"/>
    </row>
    <row r="295" spans="1:13" ht="20.25" x14ac:dyDescent="0.3">
      <c r="A295" s="70"/>
      <c r="B295" s="70"/>
      <c r="C295" s="394"/>
      <c r="D295" s="402" t="s">
        <v>289</v>
      </c>
      <c r="E295" s="397" t="s">
        <v>151</v>
      </c>
      <c r="F295" s="398"/>
      <c r="G295" s="70"/>
      <c r="H295" s="70"/>
    </row>
    <row r="296" spans="1:13" x14ac:dyDescent="0.25">
      <c r="A296" s="69"/>
      <c r="B296" s="69"/>
      <c r="C296" s="399"/>
      <c r="D296" s="399"/>
      <c r="E296" s="400" t="s">
        <v>11</v>
      </c>
      <c r="F296" s="401"/>
      <c r="G296" s="69"/>
      <c r="H296" s="69"/>
    </row>
    <row r="297" spans="1:13" ht="18.75" x14ac:dyDescent="0.3">
      <c r="A297" s="69"/>
      <c r="B297" s="69"/>
      <c r="C297" s="399"/>
      <c r="D297" s="399"/>
      <c r="E297" s="402" t="s">
        <v>152</v>
      </c>
      <c r="F297" s="401"/>
      <c r="G297" s="69"/>
      <c r="H297" s="69"/>
    </row>
    <row r="298" spans="1:13" ht="18.75" x14ac:dyDescent="0.3">
      <c r="A298" s="69"/>
      <c r="B298" s="69"/>
      <c r="C298" s="399"/>
      <c r="D298" s="399"/>
      <c r="E298" s="402"/>
      <c r="F298" s="401"/>
      <c r="G298" s="69"/>
      <c r="H298" s="69"/>
    </row>
    <row r="299" spans="1:13" ht="18.75" x14ac:dyDescent="0.3">
      <c r="A299" s="69"/>
      <c r="B299" s="69"/>
      <c r="C299" s="399"/>
      <c r="D299" s="403" t="s">
        <v>302</v>
      </c>
      <c r="E299" s="404" t="s">
        <v>337</v>
      </c>
      <c r="F299" s="405" t="s">
        <v>520</v>
      </c>
      <c r="G299" s="69"/>
      <c r="H299" s="69"/>
    </row>
    <row r="300" spans="1:13" x14ac:dyDescent="0.25">
      <c r="B300" s="71"/>
      <c r="D300" s="406"/>
      <c r="E300" s="406"/>
      <c r="F300" s="406"/>
      <c r="G300" s="71"/>
      <c r="I300" s="71"/>
      <c r="J300" s="71"/>
      <c r="K300" s="72"/>
      <c r="L300" s="72"/>
      <c r="M300" s="72"/>
    </row>
    <row r="301" spans="1:13" ht="20.25" customHeight="1" x14ac:dyDescent="0.3">
      <c r="A301" s="679" t="s">
        <v>533</v>
      </c>
      <c r="B301" s="679"/>
      <c r="C301" s="679"/>
      <c r="D301" s="679"/>
      <c r="E301" s="679"/>
      <c r="F301" s="679"/>
      <c r="G301" s="679"/>
      <c r="H301" s="679"/>
    </row>
    <row r="302" spans="1:13" ht="55.5" customHeight="1" x14ac:dyDescent="0.2">
      <c r="A302" s="46" t="s">
        <v>142</v>
      </c>
      <c r="B302" s="46" t="s">
        <v>291</v>
      </c>
      <c r="C302" s="407" t="s">
        <v>292</v>
      </c>
      <c r="D302" s="407" t="s">
        <v>143</v>
      </c>
      <c r="E302" s="407" t="s">
        <v>296</v>
      </c>
      <c r="F302" s="407" t="s">
        <v>295</v>
      </c>
      <c r="G302" s="46" t="s">
        <v>340</v>
      </c>
      <c r="H302" s="46" t="s">
        <v>294</v>
      </c>
    </row>
    <row r="303" spans="1:13" ht="12.75" x14ac:dyDescent="0.2">
      <c r="A303" s="79"/>
      <c r="B303" s="79">
        <v>1</v>
      </c>
      <c r="C303" s="414">
        <v>2</v>
      </c>
      <c r="D303" s="414">
        <v>3</v>
      </c>
      <c r="E303" s="414">
        <v>4</v>
      </c>
      <c r="F303" s="414">
        <v>5</v>
      </c>
      <c r="G303" s="79">
        <v>6</v>
      </c>
      <c r="H303" s="79">
        <v>7</v>
      </c>
    </row>
    <row r="304" spans="1:13" ht="21" customHeight="1" x14ac:dyDescent="0.2">
      <c r="A304" s="47">
        <v>1</v>
      </c>
      <c r="B304" s="680" t="s">
        <v>335</v>
      </c>
      <c r="C304" s="409" t="s">
        <v>144</v>
      </c>
      <c r="D304" s="409" t="s">
        <v>144</v>
      </c>
      <c r="E304" s="409" t="s">
        <v>293</v>
      </c>
      <c r="F304" s="411">
        <v>0.45</v>
      </c>
      <c r="G304" s="48"/>
      <c r="H304" s="48"/>
      <c r="J304">
        <v>0.7</v>
      </c>
    </row>
    <row r="305" spans="1:21" ht="21" customHeight="1" x14ac:dyDescent="0.2">
      <c r="A305" s="47">
        <v>2</v>
      </c>
      <c r="B305" s="681"/>
      <c r="C305" s="409" t="s">
        <v>145</v>
      </c>
      <c r="D305" s="409" t="s">
        <v>145</v>
      </c>
      <c r="E305" s="409" t="s">
        <v>293</v>
      </c>
      <c r="F305" s="411">
        <v>0.25</v>
      </c>
      <c r="G305" s="48"/>
      <c r="H305" s="48"/>
    </row>
    <row r="306" spans="1:21" ht="21" customHeight="1" x14ac:dyDescent="0.2">
      <c r="A306" s="47">
        <v>3</v>
      </c>
      <c r="B306" s="681"/>
      <c r="C306" s="409" t="s">
        <v>150</v>
      </c>
      <c r="D306" s="409" t="str">
        <f t="shared" ref="D306:D312" si="18">C306</f>
        <v>ООО "КРУГ"</v>
      </c>
      <c r="E306" s="409" t="s">
        <v>293</v>
      </c>
      <c r="F306" s="411">
        <v>0.09</v>
      </c>
      <c r="G306" s="48"/>
      <c r="H306" s="48"/>
    </row>
    <row r="307" spans="1:21" ht="21" customHeight="1" x14ac:dyDescent="0.2">
      <c r="A307" s="47">
        <v>4</v>
      </c>
      <c r="B307" s="681"/>
      <c r="C307" s="409" t="s">
        <v>149</v>
      </c>
      <c r="D307" s="409" t="str">
        <f t="shared" si="18"/>
        <v>ИП Первухин Л.В.</v>
      </c>
      <c r="E307" s="409" t="s">
        <v>293</v>
      </c>
      <c r="F307" s="411">
        <v>0.01</v>
      </c>
      <c r="G307" s="48"/>
      <c r="H307" s="48"/>
    </row>
    <row r="308" spans="1:21" ht="21" customHeight="1" x14ac:dyDescent="0.2">
      <c r="A308" s="47">
        <v>5</v>
      </c>
      <c r="B308" s="681"/>
      <c r="C308" s="409" t="s">
        <v>146</v>
      </c>
      <c r="D308" s="409" t="str">
        <f t="shared" si="18"/>
        <v>АО "ТНН"</v>
      </c>
      <c r="E308" s="409" t="s">
        <v>293</v>
      </c>
      <c r="F308" s="411">
        <v>0.04</v>
      </c>
      <c r="G308" s="48"/>
      <c r="H308" s="48"/>
    </row>
    <row r="309" spans="1:21" ht="21" customHeight="1" x14ac:dyDescent="0.2">
      <c r="A309" s="47">
        <v>6</v>
      </c>
      <c r="B309" s="681"/>
      <c r="C309" s="409" t="s">
        <v>146</v>
      </c>
      <c r="D309" s="409" t="str">
        <f t="shared" si="18"/>
        <v>АО "ТНН"</v>
      </c>
      <c r="E309" s="409" t="s">
        <v>293</v>
      </c>
      <c r="F309" s="411">
        <v>1.4999999999999999E-2</v>
      </c>
      <c r="G309" s="48"/>
      <c r="H309" s="48"/>
    </row>
    <row r="310" spans="1:21" ht="21" customHeight="1" x14ac:dyDescent="0.2">
      <c r="A310" s="47">
        <v>7</v>
      </c>
      <c r="B310" s="681"/>
      <c r="C310" s="409" t="s">
        <v>147</v>
      </c>
      <c r="D310" s="409" t="str">
        <f t="shared" si="18"/>
        <v>АО "РЭД"</v>
      </c>
      <c r="E310" s="409" t="s">
        <v>293</v>
      </c>
      <c r="F310" s="411">
        <v>0.1</v>
      </c>
      <c r="G310" s="48"/>
      <c r="H310" s="48"/>
    </row>
    <row r="311" spans="1:21" ht="21" customHeight="1" x14ac:dyDescent="0.2">
      <c r="A311" s="47">
        <v>8</v>
      </c>
      <c r="B311" s="681"/>
      <c r="C311" s="409" t="s">
        <v>334</v>
      </c>
      <c r="D311" s="409" t="str">
        <f t="shared" si="18"/>
        <v>ООО "РАМА"</v>
      </c>
      <c r="E311" s="409" t="s">
        <v>293</v>
      </c>
      <c r="F311" s="411">
        <v>1.72E-2</v>
      </c>
      <c r="G311" s="48"/>
      <c r="H311" s="48"/>
    </row>
    <row r="312" spans="1:21" ht="21" customHeight="1" x14ac:dyDescent="0.2">
      <c r="A312" s="47">
        <v>9</v>
      </c>
      <c r="B312" s="681"/>
      <c r="C312" s="409" t="s">
        <v>383</v>
      </c>
      <c r="D312" s="409" t="str">
        <f t="shared" si="18"/>
        <v>ООО "Промсырье"</v>
      </c>
      <c r="E312" s="409" t="s">
        <v>293</v>
      </c>
      <c r="F312" s="411">
        <v>8.0000000000000002E-3</v>
      </c>
      <c r="G312" s="48"/>
      <c r="H312" s="48"/>
    </row>
    <row r="313" spans="1:21" ht="20.25" customHeight="1" x14ac:dyDescent="0.2">
      <c r="A313" s="47">
        <v>10</v>
      </c>
      <c r="B313" s="681"/>
      <c r="C313" s="409" t="s">
        <v>486</v>
      </c>
      <c r="D313" s="409" t="str">
        <f>C313</f>
        <v>ООО "ЧМСК"</v>
      </c>
      <c r="E313" s="409" t="s">
        <v>293</v>
      </c>
      <c r="F313" s="410">
        <v>0</v>
      </c>
      <c r="G313" s="48"/>
      <c r="H313" s="48"/>
      <c r="J313" s="368"/>
      <c r="K313" s="369"/>
      <c r="L313" s="370"/>
      <c r="M313" s="371"/>
      <c r="N313" s="372"/>
      <c r="O313" s="373"/>
      <c r="P313" s="374"/>
      <c r="Q313" s="375"/>
      <c r="R313" s="376"/>
      <c r="S313" s="377"/>
      <c r="T313" s="378"/>
      <c r="U313" s="379"/>
    </row>
    <row r="314" spans="1:21" ht="20.25" customHeight="1" x14ac:dyDescent="0.2">
      <c r="A314" s="478"/>
      <c r="B314" s="681"/>
      <c r="C314" s="409" t="s">
        <v>538</v>
      </c>
      <c r="D314" s="409" t="s">
        <v>538</v>
      </c>
      <c r="E314" s="409" t="s">
        <v>293</v>
      </c>
      <c r="F314" s="411">
        <v>0</v>
      </c>
      <c r="G314" s="48"/>
      <c r="H314" s="48"/>
      <c r="J314" s="368"/>
      <c r="K314" s="369"/>
      <c r="L314" s="370"/>
      <c r="M314" s="371"/>
      <c r="N314" s="372"/>
      <c r="O314" s="373"/>
      <c r="P314" s="374"/>
      <c r="Q314" s="375"/>
      <c r="R314" s="376"/>
      <c r="S314" s="377"/>
      <c r="T314" s="378"/>
      <c r="U314" s="379"/>
    </row>
    <row r="315" spans="1:21" ht="20.25" customHeight="1" x14ac:dyDescent="0.2">
      <c r="A315" s="545"/>
      <c r="B315" s="681"/>
      <c r="C315" s="546" t="s">
        <v>701</v>
      </c>
      <c r="D315" s="546" t="s">
        <v>701</v>
      </c>
      <c r="E315" s="409" t="s">
        <v>293</v>
      </c>
      <c r="F315" s="411">
        <v>0</v>
      </c>
      <c r="G315" s="48"/>
      <c r="H315" s="48"/>
      <c r="J315" s="368"/>
      <c r="K315" s="369"/>
      <c r="L315" s="370"/>
      <c r="M315" s="371"/>
      <c r="N315" s="372"/>
      <c r="O315" s="373"/>
      <c r="P315" s="374"/>
      <c r="Q315" s="375"/>
      <c r="R315" s="376"/>
      <c r="S315" s="377"/>
      <c r="T315" s="378"/>
      <c r="U315" s="379"/>
    </row>
    <row r="316" spans="1:21" ht="22.5" customHeight="1" x14ac:dyDescent="0.2">
      <c r="A316" s="683">
        <v>11</v>
      </c>
      <c r="B316" s="681"/>
      <c r="C316" s="686" t="s">
        <v>397</v>
      </c>
      <c r="D316" s="409" t="s">
        <v>496</v>
      </c>
      <c r="E316" s="409" t="s">
        <v>293</v>
      </c>
      <c r="F316" s="410">
        <v>0</v>
      </c>
      <c r="G316" s="48"/>
      <c r="H316" s="48"/>
    </row>
    <row r="317" spans="1:21" ht="24.75" customHeight="1" x14ac:dyDescent="0.2">
      <c r="A317" s="684"/>
      <c r="B317" s="681"/>
      <c r="C317" s="687"/>
      <c r="D317" s="409" t="s">
        <v>495</v>
      </c>
      <c r="E317" s="409" t="s">
        <v>293</v>
      </c>
      <c r="F317" s="410">
        <v>0</v>
      </c>
      <c r="G317" s="48"/>
      <c r="H317" s="48"/>
    </row>
    <row r="318" spans="1:21" ht="24.75" customHeight="1" x14ac:dyDescent="0.2">
      <c r="A318" s="685"/>
      <c r="B318" s="681"/>
      <c r="C318" s="688"/>
      <c r="D318" s="409" t="s">
        <v>497</v>
      </c>
      <c r="E318" s="409" t="s">
        <v>293</v>
      </c>
      <c r="F318" s="410">
        <v>0</v>
      </c>
      <c r="G318" s="48"/>
      <c r="H318" s="48"/>
    </row>
    <row r="319" spans="1:21" ht="30.75" customHeight="1" x14ac:dyDescent="0.2">
      <c r="A319" s="382">
        <v>12</v>
      </c>
      <c r="B319" s="681"/>
      <c r="C319" s="409" t="s">
        <v>498</v>
      </c>
      <c r="D319" s="409" t="s">
        <v>498</v>
      </c>
      <c r="E319" s="409" t="s">
        <v>293</v>
      </c>
      <c r="F319" s="410">
        <v>0</v>
      </c>
      <c r="G319" s="48"/>
      <c r="H319" s="48"/>
    </row>
    <row r="320" spans="1:21" ht="21" customHeight="1" x14ac:dyDescent="0.2">
      <c r="A320" s="47">
        <v>13</v>
      </c>
      <c r="B320" s="681"/>
      <c r="C320" s="409" t="s">
        <v>154</v>
      </c>
      <c r="D320" s="409" t="str">
        <f t="shared" ref="D320:D321" si="19">C320</f>
        <v>ООО "Лизард"</v>
      </c>
      <c r="E320" s="409" t="s">
        <v>293</v>
      </c>
      <c r="F320" s="411">
        <v>0</v>
      </c>
      <c r="G320" s="48"/>
      <c r="H320" s="48"/>
    </row>
    <row r="321" spans="1:13" ht="50.25" customHeight="1" x14ac:dyDescent="0.2">
      <c r="A321" s="47">
        <v>14</v>
      </c>
      <c r="B321" s="682"/>
      <c r="C321" s="409" t="s">
        <v>155</v>
      </c>
      <c r="D321" s="409" t="str">
        <f t="shared" si="19"/>
        <v>ООО "Научно-производственный центр гидроавтоматики"</v>
      </c>
      <c r="E321" s="409" t="s">
        <v>293</v>
      </c>
      <c r="F321" s="411">
        <v>0</v>
      </c>
      <c r="G321" s="48"/>
      <c r="H321" s="48"/>
    </row>
    <row r="322" spans="1:13" x14ac:dyDescent="0.25">
      <c r="A322" s="250"/>
      <c r="B322" s="250" t="s">
        <v>415</v>
      </c>
      <c r="C322" s="412"/>
      <c r="D322" s="412"/>
      <c r="E322" s="412"/>
      <c r="F322" s="411">
        <f>SUM(F304:F321)</f>
        <v>0.98019999999999996</v>
      </c>
      <c r="G322" s="250"/>
      <c r="H322" s="250"/>
    </row>
    <row r="323" spans="1:13" x14ac:dyDescent="0.25">
      <c r="H323" s="27" t="s">
        <v>120</v>
      </c>
    </row>
    <row r="324" spans="1:13" x14ac:dyDescent="0.25">
      <c r="H324" s="26" t="s">
        <v>409</v>
      </c>
    </row>
    <row r="325" spans="1:13" ht="12.75" customHeight="1" x14ac:dyDescent="0.25">
      <c r="H325" s="12" t="s">
        <v>148</v>
      </c>
    </row>
    <row r="326" spans="1:13" ht="15.75" customHeight="1" x14ac:dyDescent="0.2">
      <c r="A326" s="678" t="s">
        <v>288</v>
      </c>
      <c r="B326" s="678"/>
      <c r="C326" s="678"/>
      <c r="D326" s="678"/>
      <c r="E326" s="678"/>
      <c r="F326" s="678"/>
      <c r="G326" s="678"/>
      <c r="H326" s="678"/>
    </row>
    <row r="327" spans="1:13" ht="18.75" customHeight="1" x14ac:dyDescent="0.2">
      <c r="A327" s="678"/>
      <c r="B327" s="678"/>
      <c r="C327" s="678"/>
      <c r="D327" s="678"/>
      <c r="E327" s="678"/>
      <c r="F327" s="678"/>
      <c r="G327" s="678"/>
      <c r="H327" s="678"/>
    </row>
    <row r="328" spans="1:13" ht="20.25" x14ac:dyDescent="0.3">
      <c r="A328" s="70"/>
      <c r="B328" s="70"/>
      <c r="C328" s="394"/>
      <c r="D328" s="402" t="s">
        <v>289</v>
      </c>
      <c r="E328" s="397" t="s">
        <v>151</v>
      </c>
      <c r="F328" s="398"/>
      <c r="G328" s="70"/>
      <c r="H328" s="70"/>
    </row>
    <row r="329" spans="1:13" x14ac:dyDescent="0.25">
      <c r="A329" s="69"/>
      <c r="B329" s="69"/>
      <c r="C329" s="399"/>
      <c r="D329" s="399"/>
      <c r="E329" s="400" t="s">
        <v>11</v>
      </c>
      <c r="F329" s="401"/>
      <c r="G329" s="69"/>
      <c r="H329" s="69"/>
    </row>
    <row r="330" spans="1:13" ht="18.75" x14ac:dyDescent="0.3">
      <c r="A330" s="69"/>
      <c r="B330" s="69"/>
      <c r="C330" s="399"/>
      <c r="D330" s="399"/>
      <c r="E330" s="402" t="s">
        <v>152</v>
      </c>
      <c r="F330" s="401"/>
      <c r="G330" s="69"/>
      <c r="H330" s="69"/>
    </row>
    <row r="331" spans="1:13" ht="18.75" x14ac:dyDescent="0.3">
      <c r="A331" s="69"/>
      <c r="B331" s="69"/>
      <c r="C331" s="399"/>
      <c r="D331" s="399"/>
      <c r="E331" s="402"/>
      <c r="F331" s="401"/>
      <c r="G331" s="69"/>
      <c r="H331" s="69"/>
    </row>
    <row r="332" spans="1:13" ht="18.75" x14ac:dyDescent="0.3">
      <c r="A332" s="69"/>
      <c r="B332" s="69"/>
      <c r="C332" s="399"/>
      <c r="D332" s="403" t="s">
        <v>302</v>
      </c>
      <c r="E332" s="404" t="s">
        <v>338</v>
      </c>
      <c r="F332" s="405" t="s">
        <v>520</v>
      </c>
      <c r="G332" s="69"/>
      <c r="H332" s="69"/>
    </row>
    <row r="333" spans="1:13" x14ac:dyDescent="0.25">
      <c r="B333" s="71"/>
      <c r="D333" s="406"/>
      <c r="E333" s="406"/>
      <c r="F333" s="406"/>
      <c r="G333" s="71"/>
      <c r="I333" s="71"/>
      <c r="J333" s="71"/>
      <c r="K333" s="72"/>
      <c r="L333" s="72"/>
      <c r="M333" s="72"/>
    </row>
    <row r="334" spans="1:13" ht="20.25" customHeight="1" x14ac:dyDescent="0.3">
      <c r="B334" s="108"/>
      <c r="C334" s="415"/>
      <c r="D334" s="415"/>
      <c r="E334" s="415"/>
      <c r="F334" s="415"/>
      <c r="G334" s="108"/>
      <c r="H334" s="127" t="s">
        <v>521</v>
      </c>
    </row>
    <row r="335" spans="1:13" ht="55.5" customHeight="1" x14ac:dyDescent="0.2">
      <c r="A335" s="46" t="s">
        <v>142</v>
      </c>
      <c r="B335" s="46" t="s">
        <v>291</v>
      </c>
      <c r="C335" s="407" t="s">
        <v>292</v>
      </c>
      <c r="D335" s="407" t="s">
        <v>143</v>
      </c>
      <c r="E335" s="407" t="s">
        <v>296</v>
      </c>
      <c r="F335" s="407" t="s">
        <v>295</v>
      </c>
      <c r="G335" s="46" t="s">
        <v>340</v>
      </c>
      <c r="H335" s="46" t="s">
        <v>294</v>
      </c>
    </row>
    <row r="336" spans="1:13" ht="12.75" x14ac:dyDescent="0.2">
      <c r="A336" s="79"/>
      <c r="B336" s="79">
        <v>1</v>
      </c>
      <c r="C336" s="414">
        <v>2</v>
      </c>
      <c r="D336" s="414">
        <v>3</v>
      </c>
      <c r="E336" s="414">
        <v>4</v>
      </c>
      <c r="F336" s="414">
        <v>5</v>
      </c>
      <c r="G336" s="79">
        <v>6</v>
      </c>
      <c r="H336" s="79">
        <v>7</v>
      </c>
    </row>
    <row r="337" spans="1:21" ht="21" customHeight="1" x14ac:dyDescent="0.2">
      <c r="A337" s="47">
        <v>1</v>
      </c>
      <c r="B337" s="680" t="s">
        <v>335</v>
      </c>
      <c r="C337" s="409" t="s">
        <v>144</v>
      </c>
      <c r="D337" s="409" t="s">
        <v>144</v>
      </c>
      <c r="E337" s="409" t="s">
        <v>293</v>
      </c>
      <c r="F337" s="411">
        <v>0.7</v>
      </c>
      <c r="G337" s="48"/>
      <c r="H337" s="48"/>
      <c r="J337">
        <v>0.9</v>
      </c>
    </row>
    <row r="338" spans="1:21" ht="21" customHeight="1" x14ac:dyDescent="0.2">
      <c r="A338" s="47">
        <v>2</v>
      </c>
      <c r="B338" s="681"/>
      <c r="C338" s="409" t="s">
        <v>145</v>
      </c>
      <c r="D338" s="409" t="s">
        <v>145</v>
      </c>
      <c r="E338" s="409" t="s">
        <v>293</v>
      </c>
      <c r="F338" s="411">
        <v>0.27500000000000002</v>
      </c>
      <c r="G338" s="48"/>
      <c r="H338" s="48"/>
    </row>
    <row r="339" spans="1:21" ht="21" customHeight="1" x14ac:dyDescent="0.2">
      <c r="A339" s="47">
        <v>3</v>
      </c>
      <c r="B339" s="681"/>
      <c r="C339" s="409" t="s">
        <v>150</v>
      </c>
      <c r="D339" s="409" t="str">
        <f t="shared" ref="D339:D345" si="20">C339</f>
        <v>ООО "КРУГ"</v>
      </c>
      <c r="E339" s="409" t="s">
        <v>293</v>
      </c>
      <c r="F339" s="411">
        <v>9.5000000000000001E-2</v>
      </c>
      <c r="G339" s="48"/>
      <c r="H339" s="48"/>
    </row>
    <row r="340" spans="1:21" ht="21" customHeight="1" x14ac:dyDescent="0.2">
      <c r="A340" s="47">
        <v>4</v>
      </c>
      <c r="B340" s="681"/>
      <c r="C340" s="409" t="s">
        <v>149</v>
      </c>
      <c r="D340" s="409" t="str">
        <f t="shared" si="20"/>
        <v>ИП Первухин Л.В.</v>
      </c>
      <c r="E340" s="409" t="s">
        <v>293</v>
      </c>
      <c r="F340" s="411">
        <v>0.01</v>
      </c>
      <c r="G340" s="48"/>
      <c r="H340" s="48"/>
    </row>
    <row r="341" spans="1:21" ht="21" customHeight="1" x14ac:dyDescent="0.2">
      <c r="A341" s="47">
        <v>5</v>
      </c>
      <c r="B341" s="681"/>
      <c r="C341" s="409" t="s">
        <v>146</v>
      </c>
      <c r="D341" s="409" t="str">
        <f t="shared" si="20"/>
        <v>АО "ТНН"</v>
      </c>
      <c r="E341" s="409" t="s">
        <v>293</v>
      </c>
      <c r="F341" s="411">
        <v>0.08</v>
      </c>
      <c r="G341" s="48"/>
      <c r="H341" s="48"/>
    </row>
    <row r="342" spans="1:21" ht="21" customHeight="1" x14ac:dyDescent="0.2">
      <c r="A342" s="47">
        <v>6</v>
      </c>
      <c r="B342" s="681"/>
      <c r="C342" s="409" t="s">
        <v>146</v>
      </c>
      <c r="D342" s="409" t="str">
        <f t="shared" si="20"/>
        <v>АО "ТНН"</v>
      </c>
      <c r="E342" s="409" t="s">
        <v>293</v>
      </c>
      <c r="F342" s="411">
        <v>0.02</v>
      </c>
      <c r="G342" s="48"/>
      <c r="H342" s="48"/>
    </row>
    <row r="343" spans="1:21" ht="21" customHeight="1" x14ac:dyDescent="0.2">
      <c r="A343" s="47">
        <v>7</v>
      </c>
      <c r="B343" s="681"/>
      <c r="C343" s="409" t="s">
        <v>147</v>
      </c>
      <c r="D343" s="409" t="str">
        <f t="shared" si="20"/>
        <v>АО "РЭД"</v>
      </c>
      <c r="E343" s="409" t="s">
        <v>293</v>
      </c>
      <c r="F343" s="411">
        <v>0.23</v>
      </c>
      <c r="G343" s="48"/>
      <c r="H343" s="48"/>
    </row>
    <row r="344" spans="1:21" ht="21" customHeight="1" x14ac:dyDescent="0.2">
      <c r="A344" s="47">
        <v>8</v>
      </c>
      <c r="B344" s="681"/>
      <c r="C344" s="409" t="s">
        <v>334</v>
      </c>
      <c r="D344" s="409" t="str">
        <f t="shared" si="20"/>
        <v>ООО "РАМА"</v>
      </c>
      <c r="E344" s="409" t="s">
        <v>293</v>
      </c>
      <c r="F344" s="411">
        <v>2.7199999999999998E-2</v>
      </c>
      <c r="G344" s="48"/>
      <c r="H344" s="48"/>
    </row>
    <row r="345" spans="1:21" ht="21" customHeight="1" x14ac:dyDescent="0.2">
      <c r="A345" s="47">
        <v>9</v>
      </c>
      <c r="B345" s="681"/>
      <c r="C345" s="409" t="s">
        <v>383</v>
      </c>
      <c r="D345" s="409" t="str">
        <f t="shared" si="20"/>
        <v>ООО "Промсырье"</v>
      </c>
      <c r="E345" s="409" t="s">
        <v>293</v>
      </c>
      <c r="F345" s="411">
        <v>8.9999999999999993E-3</v>
      </c>
      <c r="G345" s="48"/>
      <c r="H345" s="48"/>
    </row>
    <row r="346" spans="1:21" ht="20.25" customHeight="1" x14ac:dyDescent="0.2">
      <c r="A346" s="47">
        <v>10</v>
      </c>
      <c r="B346" s="681"/>
      <c r="C346" s="409" t="s">
        <v>486</v>
      </c>
      <c r="D346" s="409" t="str">
        <f>C346</f>
        <v>ООО "ЧМСК"</v>
      </c>
      <c r="E346" s="409" t="s">
        <v>293</v>
      </c>
      <c r="F346" s="410">
        <v>0</v>
      </c>
      <c r="G346" s="48"/>
      <c r="H346" s="48"/>
      <c r="J346" s="368"/>
      <c r="K346" s="369"/>
      <c r="L346" s="370"/>
      <c r="M346" s="371"/>
      <c r="N346" s="372"/>
      <c r="O346" s="373"/>
      <c r="P346" s="374"/>
      <c r="Q346" s="375"/>
      <c r="R346" s="376"/>
      <c r="S346" s="377"/>
      <c r="T346" s="378"/>
      <c r="U346" s="379"/>
    </row>
    <row r="347" spans="1:21" ht="20.25" customHeight="1" x14ac:dyDescent="0.2">
      <c r="A347" s="478"/>
      <c r="B347" s="681"/>
      <c r="C347" s="409" t="s">
        <v>538</v>
      </c>
      <c r="D347" s="409" t="s">
        <v>538</v>
      </c>
      <c r="E347" s="409" t="s">
        <v>293</v>
      </c>
      <c r="F347" s="411">
        <v>0</v>
      </c>
      <c r="G347" s="48"/>
      <c r="H347" s="48"/>
      <c r="J347" s="368"/>
      <c r="K347" s="369"/>
      <c r="L347" s="370"/>
      <c r="M347" s="371"/>
      <c r="N347" s="372"/>
      <c r="O347" s="373"/>
      <c r="P347" s="374"/>
      <c r="Q347" s="375"/>
      <c r="R347" s="376"/>
      <c r="S347" s="377"/>
      <c r="T347" s="378"/>
      <c r="U347" s="379"/>
    </row>
    <row r="348" spans="1:21" ht="20.25" customHeight="1" x14ac:dyDescent="0.2">
      <c r="A348" s="545"/>
      <c r="B348" s="681"/>
      <c r="C348" s="546" t="s">
        <v>701</v>
      </c>
      <c r="D348" s="546" t="s">
        <v>701</v>
      </c>
      <c r="E348" s="409" t="s">
        <v>293</v>
      </c>
      <c r="F348" s="411">
        <v>0</v>
      </c>
      <c r="G348" s="48"/>
      <c r="H348" s="48"/>
      <c r="J348" s="368"/>
      <c r="K348" s="369"/>
      <c r="L348" s="370"/>
      <c r="M348" s="371"/>
      <c r="N348" s="372"/>
      <c r="O348" s="373"/>
      <c r="P348" s="374"/>
      <c r="Q348" s="375"/>
      <c r="R348" s="376"/>
      <c r="S348" s="377"/>
      <c r="T348" s="378"/>
      <c r="U348" s="379"/>
    </row>
    <row r="349" spans="1:21" ht="22.5" customHeight="1" x14ac:dyDescent="0.2">
      <c r="A349" s="683">
        <v>11</v>
      </c>
      <c r="B349" s="681"/>
      <c r="C349" s="686" t="s">
        <v>397</v>
      </c>
      <c r="D349" s="409" t="s">
        <v>496</v>
      </c>
      <c r="E349" s="409" t="s">
        <v>293</v>
      </c>
      <c r="F349" s="410">
        <v>0</v>
      </c>
      <c r="G349" s="48"/>
      <c r="H349" s="48"/>
    </row>
    <row r="350" spans="1:21" ht="24.75" customHeight="1" x14ac:dyDescent="0.2">
      <c r="A350" s="684"/>
      <c r="B350" s="681"/>
      <c r="C350" s="687"/>
      <c r="D350" s="409" t="s">
        <v>495</v>
      </c>
      <c r="E350" s="409" t="s">
        <v>293</v>
      </c>
      <c r="F350" s="410">
        <v>0</v>
      </c>
      <c r="G350" s="48"/>
      <c r="H350" s="48"/>
    </row>
    <row r="351" spans="1:21" ht="24.75" customHeight="1" x14ac:dyDescent="0.2">
      <c r="A351" s="685"/>
      <c r="B351" s="681"/>
      <c r="C351" s="688"/>
      <c r="D351" s="409" t="s">
        <v>497</v>
      </c>
      <c r="E351" s="409" t="s">
        <v>293</v>
      </c>
      <c r="F351" s="410">
        <v>0</v>
      </c>
      <c r="G351" s="48"/>
      <c r="H351" s="48"/>
    </row>
    <row r="352" spans="1:21" ht="30.75" customHeight="1" x14ac:dyDescent="0.2">
      <c r="A352" s="382">
        <v>12</v>
      </c>
      <c r="B352" s="681"/>
      <c r="C352" s="409" t="s">
        <v>498</v>
      </c>
      <c r="D352" s="409" t="s">
        <v>498</v>
      </c>
      <c r="E352" s="409" t="s">
        <v>293</v>
      </c>
      <c r="F352" s="410">
        <v>0</v>
      </c>
      <c r="G352" s="48"/>
      <c r="H352" s="48"/>
    </row>
    <row r="353" spans="1:13" ht="21" customHeight="1" x14ac:dyDescent="0.2">
      <c r="A353" s="47">
        <v>13</v>
      </c>
      <c r="B353" s="681"/>
      <c r="C353" s="409" t="s">
        <v>154</v>
      </c>
      <c r="D353" s="409" t="str">
        <f t="shared" ref="D353:D354" si="21">C353</f>
        <v>ООО "Лизард"</v>
      </c>
      <c r="E353" s="409" t="s">
        <v>293</v>
      </c>
      <c r="F353" s="411">
        <v>0</v>
      </c>
      <c r="G353" s="48"/>
      <c r="H353" s="48"/>
    </row>
    <row r="354" spans="1:13" ht="50.25" customHeight="1" x14ac:dyDescent="0.2">
      <c r="A354" s="47">
        <v>14</v>
      </c>
      <c r="B354" s="682"/>
      <c r="C354" s="409" t="s">
        <v>155</v>
      </c>
      <c r="D354" s="409" t="str">
        <f t="shared" si="21"/>
        <v>ООО "Научно-производственный центр гидроавтоматики"</v>
      </c>
      <c r="E354" s="409" t="s">
        <v>293</v>
      </c>
      <c r="F354" s="411">
        <v>0</v>
      </c>
      <c r="G354" s="48"/>
      <c r="H354" s="48"/>
    </row>
    <row r="355" spans="1:13" x14ac:dyDescent="0.25">
      <c r="A355" s="47"/>
      <c r="B355" s="250" t="s">
        <v>415</v>
      </c>
      <c r="C355" s="412"/>
      <c r="D355" s="412"/>
      <c r="E355" s="412"/>
      <c r="F355" s="411">
        <f>SUM(F337:F354)</f>
        <v>1.4461999999999999</v>
      </c>
      <c r="G355" s="250"/>
      <c r="H355" s="250"/>
    </row>
    <row r="356" spans="1:13" x14ac:dyDescent="0.25">
      <c r="H356" s="27" t="s">
        <v>120</v>
      </c>
    </row>
    <row r="357" spans="1:13" x14ac:dyDescent="0.25">
      <c r="H357" s="26" t="s">
        <v>409</v>
      </c>
    </row>
    <row r="358" spans="1:13" ht="12.75" customHeight="1" x14ac:dyDescent="0.25">
      <c r="H358" s="12" t="s">
        <v>148</v>
      </c>
    </row>
    <row r="360" spans="1:13" ht="18.75" x14ac:dyDescent="0.3">
      <c r="A360" s="678" t="s">
        <v>288</v>
      </c>
      <c r="B360" s="678"/>
      <c r="C360" s="678"/>
      <c r="D360" s="678"/>
      <c r="E360" s="678"/>
      <c r="F360" s="678"/>
      <c r="G360" s="678"/>
      <c r="H360" s="678"/>
    </row>
    <row r="361" spans="1:13" ht="20.25" x14ac:dyDescent="0.3">
      <c r="A361" s="70"/>
      <c r="B361" s="70"/>
      <c r="C361" s="394"/>
      <c r="D361" s="402" t="s">
        <v>289</v>
      </c>
      <c r="E361" s="397" t="s">
        <v>151</v>
      </c>
      <c r="F361" s="398"/>
      <c r="G361" s="70"/>
      <c r="H361" s="70"/>
    </row>
    <row r="362" spans="1:13" x14ac:dyDescent="0.25">
      <c r="A362" s="69"/>
      <c r="B362" s="69"/>
      <c r="C362" s="399"/>
      <c r="D362" s="399"/>
      <c r="E362" s="400" t="s">
        <v>11</v>
      </c>
      <c r="F362" s="401"/>
      <c r="G362" s="69"/>
      <c r="H362" s="69"/>
    </row>
    <row r="363" spans="1:13" ht="18.75" x14ac:dyDescent="0.3">
      <c r="A363" s="69"/>
      <c r="B363" s="69"/>
      <c r="C363" s="399"/>
      <c r="D363" s="399"/>
      <c r="E363" s="402" t="s">
        <v>152</v>
      </c>
      <c r="F363" s="401"/>
      <c r="G363" s="69"/>
      <c r="H363" s="69"/>
    </row>
    <row r="364" spans="1:13" ht="18.75" x14ac:dyDescent="0.3">
      <c r="A364" s="69"/>
      <c r="B364" s="69"/>
      <c r="C364" s="399"/>
      <c r="D364" s="399"/>
      <c r="E364" s="402"/>
      <c r="F364" s="401"/>
      <c r="G364" s="69"/>
      <c r="H364" s="69"/>
    </row>
    <row r="365" spans="1:13" ht="18.75" x14ac:dyDescent="0.3">
      <c r="A365" s="69"/>
      <c r="B365" s="69"/>
      <c r="C365" s="399"/>
      <c r="D365" s="403" t="s">
        <v>302</v>
      </c>
      <c r="E365" s="404" t="s">
        <v>339</v>
      </c>
      <c r="F365" s="405" t="s">
        <v>520</v>
      </c>
      <c r="G365" s="69"/>
      <c r="H365" s="69"/>
    </row>
    <row r="366" spans="1:13" x14ac:dyDescent="0.25">
      <c r="B366" s="71"/>
      <c r="D366" s="406"/>
      <c r="E366" s="406"/>
      <c r="F366" s="406"/>
      <c r="G366" s="71"/>
      <c r="I366" s="71"/>
      <c r="J366" s="71"/>
      <c r="K366" s="72"/>
      <c r="L366" s="72"/>
      <c r="M366" s="72"/>
    </row>
    <row r="367" spans="1:13" ht="20.25" x14ac:dyDescent="0.3">
      <c r="B367" s="111"/>
      <c r="C367" s="415"/>
      <c r="D367" s="415"/>
      <c r="E367" s="415"/>
      <c r="F367" s="415"/>
      <c r="G367" s="111"/>
      <c r="H367" s="127" t="s">
        <v>522</v>
      </c>
    </row>
    <row r="368" spans="1:13" ht="55.5" customHeight="1" x14ac:dyDescent="0.2">
      <c r="A368" s="46" t="s">
        <v>142</v>
      </c>
      <c r="B368" s="46" t="s">
        <v>291</v>
      </c>
      <c r="C368" s="407" t="s">
        <v>292</v>
      </c>
      <c r="D368" s="407" t="s">
        <v>143</v>
      </c>
      <c r="E368" s="407" t="s">
        <v>296</v>
      </c>
      <c r="F368" s="407" t="s">
        <v>295</v>
      </c>
      <c r="G368" s="46" t="s">
        <v>340</v>
      </c>
      <c r="H368" s="46" t="s">
        <v>294</v>
      </c>
    </row>
    <row r="369" spans="1:21" ht="12.75" x14ac:dyDescent="0.2">
      <c r="A369" s="79"/>
      <c r="B369" s="79">
        <v>1</v>
      </c>
      <c r="C369" s="414">
        <v>2</v>
      </c>
      <c r="D369" s="414">
        <v>3</v>
      </c>
      <c r="E369" s="414">
        <v>4</v>
      </c>
      <c r="F369" s="414">
        <v>5</v>
      </c>
      <c r="G369" s="79">
        <v>6</v>
      </c>
      <c r="H369" s="79">
        <v>7</v>
      </c>
    </row>
    <row r="370" spans="1:21" ht="21" customHeight="1" x14ac:dyDescent="0.2">
      <c r="A370" s="47">
        <v>1</v>
      </c>
      <c r="B370" s="680" t="s">
        <v>335</v>
      </c>
      <c r="C370" s="409" t="s">
        <v>144</v>
      </c>
      <c r="D370" s="409" t="s">
        <v>144</v>
      </c>
      <c r="E370" s="409" t="s">
        <v>293</v>
      </c>
      <c r="F370" s="411">
        <v>0.9</v>
      </c>
      <c r="G370" s="48"/>
      <c r="H370" s="48"/>
      <c r="J370">
        <v>1</v>
      </c>
    </row>
    <row r="371" spans="1:21" ht="21" customHeight="1" x14ac:dyDescent="0.2">
      <c r="A371" s="47">
        <v>2</v>
      </c>
      <c r="B371" s="681"/>
      <c r="C371" s="409" t="s">
        <v>145</v>
      </c>
      <c r="D371" s="409" t="s">
        <v>145</v>
      </c>
      <c r="E371" s="409" t="s">
        <v>293</v>
      </c>
      <c r="F371" s="411">
        <v>0.28999999999999998</v>
      </c>
      <c r="G371" s="48"/>
      <c r="H371" s="48"/>
    </row>
    <row r="372" spans="1:21" ht="21" customHeight="1" x14ac:dyDescent="0.2">
      <c r="A372" s="47">
        <v>3</v>
      </c>
      <c r="B372" s="681"/>
      <c r="C372" s="409" t="s">
        <v>150</v>
      </c>
      <c r="D372" s="409" t="str">
        <f t="shared" ref="D372:D387" si="22">C372</f>
        <v>ООО "КРУГ"</v>
      </c>
      <c r="E372" s="409" t="s">
        <v>293</v>
      </c>
      <c r="F372" s="411">
        <v>0.1</v>
      </c>
      <c r="G372" s="48"/>
      <c r="H372" s="48"/>
    </row>
    <row r="373" spans="1:21" ht="21" customHeight="1" x14ac:dyDescent="0.2">
      <c r="A373" s="47">
        <v>4</v>
      </c>
      <c r="B373" s="681"/>
      <c r="C373" s="409" t="s">
        <v>149</v>
      </c>
      <c r="D373" s="409" t="str">
        <f t="shared" si="22"/>
        <v>ИП Первухин Л.В.</v>
      </c>
      <c r="E373" s="409" t="s">
        <v>293</v>
      </c>
      <c r="F373" s="411">
        <v>0.01</v>
      </c>
      <c r="G373" s="48"/>
      <c r="H373" s="48"/>
    </row>
    <row r="374" spans="1:21" ht="21" customHeight="1" x14ac:dyDescent="0.2">
      <c r="A374" s="47">
        <v>5</v>
      </c>
      <c r="B374" s="681"/>
      <c r="C374" s="409" t="s">
        <v>146</v>
      </c>
      <c r="D374" s="409" t="str">
        <f t="shared" si="22"/>
        <v>АО "ТНН"</v>
      </c>
      <c r="E374" s="409" t="s">
        <v>293</v>
      </c>
      <c r="F374" s="411">
        <v>0.1</v>
      </c>
      <c r="G374" s="48"/>
      <c r="H374" s="48"/>
    </row>
    <row r="375" spans="1:21" ht="21" customHeight="1" x14ac:dyDescent="0.2">
      <c r="A375" s="47">
        <v>6</v>
      </c>
      <c r="B375" s="681"/>
      <c r="C375" s="409" t="s">
        <v>146</v>
      </c>
      <c r="D375" s="409" t="str">
        <f t="shared" ref="D375" si="23">C375</f>
        <v>АО "ТНН"</v>
      </c>
      <c r="E375" s="409" t="s">
        <v>293</v>
      </c>
      <c r="F375" s="411">
        <v>2.5000000000000001E-2</v>
      </c>
      <c r="G375" s="48"/>
      <c r="H375" s="48"/>
    </row>
    <row r="376" spans="1:21" ht="21" customHeight="1" x14ac:dyDescent="0.2">
      <c r="A376" s="47">
        <v>7</v>
      </c>
      <c r="B376" s="681"/>
      <c r="C376" s="409" t="s">
        <v>147</v>
      </c>
      <c r="D376" s="409" t="str">
        <f t="shared" si="22"/>
        <v>АО "РЭД"</v>
      </c>
      <c r="E376" s="409" t="s">
        <v>293</v>
      </c>
      <c r="F376" s="411">
        <v>0.35</v>
      </c>
      <c r="G376" s="48"/>
      <c r="H376" s="48"/>
    </row>
    <row r="377" spans="1:21" ht="21" customHeight="1" x14ac:dyDescent="0.2">
      <c r="A377" s="47">
        <v>8</v>
      </c>
      <c r="B377" s="681"/>
      <c r="C377" s="409" t="s">
        <v>334</v>
      </c>
      <c r="D377" s="409" t="str">
        <f t="shared" si="22"/>
        <v>ООО "РАМА"</v>
      </c>
      <c r="E377" s="409" t="s">
        <v>293</v>
      </c>
      <c r="F377" s="411">
        <v>3.0200000000000001E-2</v>
      </c>
      <c r="G377" s="48"/>
      <c r="H377" s="48"/>
    </row>
    <row r="378" spans="1:21" ht="21" customHeight="1" x14ac:dyDescent="0.2">
      <c r="A378" s="47">
        <v>9</v>
      </c>
      <c r="B378" s="681"/>
      <c r="C378" s="409" t="s">
        <v>383</v>
      </c>
      <c r="D378" s="409" t="str">
        <f t="shared" si="22"/>
        <v>ООО "Промсырье"</v>
      </c>
      <c r="E378" s="409" t="s">
        <v>293</v>
      </c>
      <c r="F378" s="411">
        <v>0.01</v>
      </c>
      <c r="G378" s="48"/>
      <c r="H378" s="48"/>
    </row>
    <row r="379" spans="1:21" ht="20.25" customHeight="1" x14ac:dyDescent="0.2">
      <c r="A379" s="47">
        <v>10</v>
      </c>
      <c r="B379" s="681"/>
      <c r="C379" s="409" t="s">
        <v>486</v>
      </c>
      <c r="D379" s="409" t="str">
        <f>C379</f>
        <v>ООО "ЧМСК"</v>
      </c>
      <c r="E379" s="409" t="s">
        <v>293</v>
      </c>
      <c r="F379" s="410">
        <v>0</v>
      </c>
      <c r="G379" s="48"/>
      <c r="H379" s="48"/>
      <c r="J379" s="368"/>
      <c r="K379" s="369"/>
      <c r="L379" s="370"/>
      <c r="M379" s="371"/>
      <c r="N379" s="372"/>
      <c r="O379" s="373"/>
      <c r="P379" s="374"/>
      <c r="Q379" s="375"/>
      <c r="R379" s="376"/>
      <c r="S379" s="377"/>
      <c r="T379" s="378"/>
      <c r="U379" s="379"/>
    </row>
    <row r="380" spans="1:21" ht="20.25" customHeight="1" x14ac:dyDescent="0.2">
      <c r="A380" s="478">
        <v>11</v>
      </c>
      <c r="B380" s="681"/>
      <c r="C380" s="409" t="s">
        <v>538</v>
      </c>
      <c r="D380" s="409" t="s">
        <v>538</v>
      </c>
      <c r="E380" s="409" t="s">
        <v>293</v>
      </c>
      <c r="F380" s="410">
        <v>0</v>
      </c>
      <c r="G380" s="48"/>
      <c r="H380" s="48"/>
      <c r="J380" s="368"/>
      <c r="K380" s="369"/>
      <c r="L380" s="370"/>
      <c r="M380" s="371"/>
      <c r="N380" s="372"/>
      <c r="O380" s="373"/>
      <c r="P380" s="374"/>
      <c r="Q380" s="375"/>
      <c r="R380" s="376"/>
      <c r="S380" s="377"/>
      <c r="T380" s="378"/>
      <c r="U380" s="379"/>
    </row>
    <row r="381" spans="1:21" ht="20.25" customHeight="1" x14ac:dyDescent="0.2">
      <c r="A381" s="545"/>
      <c r="B381" s="681"/>
      <c r="C381" s="546" t="s">
        <v>701</v>
      </c>
      <c r="D381" s="546" t="s">
        <v>701</v>
      </c>
      <c r="E381" s="409" t="s">
        <v>293</v>
      </c>
      <c r="F381" s="411">
        <v>0</v>
      </c>
      <c r="G381" s="48"/>
      <c r="H381" s="48"/>
      <c r="J381" s="368"/>
      <c r="K381" s="369"/>
      <c r="L381" s="370"/>
      <c r="M381" s="371"/>
      <c r="N381" s="372"/>
      <c r="O381" s="373"/>
      <c r="P381" s="374"/>
      <c r="Q381" s="375"/>
      <c r="R381" s="376"/>
      <c r="S381" s="377"/>
      <c r="T381" s="378"/>
      <c r="U381" s="379"/>
    </row>
    <row r="382" spans="1:21" ht="22.5" customHeight="1" x14ac:dyDescent="0.2">
      <c r="A382" s="683">
        <v>12</v>
      </c>
      <c r="B382" s="681"/>
      <c r="C382" s="686" t="s">
        <v>397</v>
      </c>
      <c r="D382" s="409" t="s">
        <v>496</v>
      </c>
      <c r="E382" s="409" t="s">
        <v>293</v>
      </c>
      <c r="F382" s="410">
        <v>0</v>
      </c>
      <c r="G382" s="48"/>
      <c r="H382" s="48"/>
    </row>
    <row r="383" spans="1:21" ht="24.75" customHeight="1" x14ac:dyDescent="0.2">
      <c r="A383" s="684"/>
      <c r="B383" s="681"/>
      <c r="C383" s="687"/>
      <c r="D383" s="409" t="s">
        <v>495</v>
      </c>
      <c r="E383" s="409" t="s">
        <v>293</v>
      </c>
      <c r="F383" s="410">
        <v>0</v>
      </c>
      <c r="G383" s="48"/>
      <c r="H383" s="48"/>
    </row>
    <row r="384" spans="1:21" ht="24.75" customHeight="1" x14ac:dyDescent="0.2">
      <c r="A384" s="685"/>
      <c r="B384" s="681"/>
      <c r="C384" s="688"/>
      <c r="D384" s="409" t="s">
        <v>497</v>
      </c>
      <c r="E384" s="409" t="s">
        <v>293</v>
      </c>
      <c r="F384" s="410">
        <v>0</v>
      </c>
      <c r="G384" s="48"/>
      <c r="H384" s="48"/>
    </row>
    <row r="385" spans="1:8" ht="30.75" customHeight="1" x14ac:dyDescent="0.2">
      <c r="A385" s="382">
        <v>13</v>
      </c>
      <c r="B385" s="681"/>
      <c r="C385" s="409" t="s">
        <v>498</v>
      </c>
      <c r="D385" s="409" t="s">
        <v>498</v>
      </c>
      <c r="E385" s="409" t="s">
        <v>293</v>
      </c>
      <c r="F385" s="410">
        <v>0</v>
      </c>
      <c r="G385" s="48"/>
      <c r="H385" s="48"/>
    </row>
    <row r="386" spans="1:8" ht="21" customHeight="1" x14ac:dyDescent="0.2">
      <c r="A386" s="47">
        <v>14</v>
      </c>
      <c r="B386" s="681"/>
      <c r="C386" s="409" t="s">
        <v>154</v>
      </c>
      <c r="D386" s="409" t="str">
        <f t="shared" si="22"/>
        <v>ООО "Лизард"</v>
      </c>
      <c r="E386" s="409" t="s">
        <v>293</v>
      </c>
      <c r="F386" s="411">
        <v>0</v>
      </c>
      <c r="G386" s="48"/>
      <c r="H386" s="48"/>
    </row>
    <row r="387" spans="1:8" ht="50.25" customHeight="1" x14ac:dyDescent="0.2">
      <c r="A387" s="47">
        <v>15</v>
      </c>
      <c r="B387" s="682"/>
      <c r="C387" s="409" t="s">
        <v>155</v>
      </c>
      <c r="D387" s="409" t="str">
        <f t="shared" si="22"/>
        <v>ООО "Научно-производственный центр гидроавтоматики"</v>
      </c>
      <c r="E387" s="409" t="s">
        <v>293</v>
      </c>
      <c r="F387" s="411">
        <v>0</v>
      </c>
      <c r="G387" s="48"/>
      <c r="H387" s="48"/>
    </row>
    <row r="388" spans="1:8" x14ac:dyDescent="0.25">
      <c r="A388" s="250"/>
      <c r="B388" s="250" t="s">
        <v>415</v>
      </c>
      <c r="C388" s="412"/>
      <c r="D388" s="412"/>
      <c r="E388" s="412"/>
      <c r="F388" s="411">
        <f>SUM(F370:F387)</f>
        <v>1.8151999999999999</v>
      </c>
      <c r="G388" s="250"/>
      <c r="H388" s="250"/>
    </row>
    <row r="393" spans="1:8" ht="18.75" hidden="1" customHeight="1" x14ac:dyDescent="0.25">
      <c r="H393" s="27" t="s">
        <v>120</v>
      </c>
    </row>
    <row r="394" spans="1:8" ht="18.75" hidden="1" customHeight="1" x14ac:dyDescent="0.25">
      <c r="H394" s="26" t="s">
        <v>409</v>
      </c>
    </row>
    <row r="395" spans="1:8" ht="12.75" hidden="1" customHeight="1" x14ac:dyDescent="0.25">
      <c r="H395" s="12" t="s">
        <v>148</v>
      </c>
    </row>
    <row r="396" spans="1:8" ht="18.75" hidden="1" customHeight="1" x14ac:dyDescent="0.25"/>
    <row r="397" spans="1:8" ht="18.75" hidden="1" customHeight="1" x14ac:dyDescent="0.3">
      <c r="A397" s="678" t="s">
        <v>288</v>
      </c>
      <c r="B397" s="678"/>
      <c r="C397" s="678"/>
      <c r="D397" s="678"/>
      <c r="E397" s="678"/>
      <c r="F397" s="678"/>
      <c r="G397" s="678"/>
      <c r="H397" s="678"/>
    </row>
    <row r="398" spans="1:8" ht="20.25" hidden="1" customHeight="1" x14ac:dyDescent="0.3">
      <c r="A398" s="70"/>
      <c r="B398" s="70"/>
      <c r="C398" s="394"/>
      <c r="D398" s="402" t="s">
        <v>289</v>
      </c>
      <c r="E398" s="397" t="s">
        <v>151</v>
      </c>
      <c r="F398" s="398"/>
      <c r="G398" s="70"/>
      <c r="H398" s="70"/>
    </row>
    <row r="399" spans="1:8" ht="18.75" hidden="1" customHeight="1" x14ac:dyDescent="0.25">
      <c r="A399" s="69"/>
      <c r="B399" s="69"/>
      <c r="C399" s="399"/>
      <c r="D399" s="399"/>
      <c r="E399" s="400" t="s">
        <v>11</v>
      </c>
      <c r="F399" s="401"/>
      <c r="G399" s="69"/>
      <c r="H399" s="69"/>
    </row>
    <row r="400" spans="1:8" ht="18.75" hidden="1" customHeight="1" x14ac:dyDescent="0.3">
      <c r="A400" s="69"/>
      <c r="B400" s="69"/>
      <c r="C400" s="399"/>
      <c r="D400" s="399"/>
      <c r="E400" s="402" t="s">
        <v>152</v>
      </c>
      <c r="F400" s="401"/>
      <c r="G400" s="69"/>
      <c r="H400" s="69"/>
    </row>
    <row r="401" spans="1:13" ht="18.75" hidden="1" customHeight="1" x14ac:dyDescent="0.3">
      <c r="A401" s="69"/>
      <c r="B401" s="69"/>
      <c r="C401" s="399"/>
      <c r="D401" s="399"/>
      <c r="E401" s="402"/>
      <c r="F401" s="401"/>
      <c r="G401" s="69"/>
      <c r="H401" s="69"/>
    </row>
    <row r="402" spans="1:13" ht="18.75" hidden="1" customHeight="1" x14ac:dyDescent="0.3">
      <c r="A402" s="69"/>
      <c r="B402" s="69"/>
      <c r="C402" s="399"/>
      <c r="D402" s="403" t="s">
        <v>302</v>
      </c>
      <c r="E402" s="404" t="s">
        <v>416</v>
      </c>
      <c r="F402" s="405" t="s">
        <v>520</v>
      </c>
      <c r="G402" s="69"/>
      <c r="H402" s="69"/>
    </row>
    <row r="403" spans="1:13" ht="18.75" hidden="1" customHeight="1" x14ac:dyDescent="0.25">
      <c r="B403" s="71"/>
      <c r="D403" s="406"/>
      <c r="E403" s="406"/>
      <c r="F403" s="406"/>
      <c r="G403" s="71"/>
      <c r="I403" s="71"/>
      <c r="J403" s="71"/>
      <c r="K403" s="72"/>
      <c r="L403" s="72"/>
      <c r="M403" s="72"/>
    </row>
    <row r="404" spans="1:13" ht="20.25" hidden="1" customHeight="1" x14ac:dyDescent="0.3">
      <c r="B404" s="111"/>
      <c r="C404" s="415"/>
      <c r="D404" s="415"/>
      <c r="E404" s="415"/>
      <c r="F404" s="415"/>
      <c r="G404" s="111"/>
      <c r="H404" s="235" t="s">
        <v>523</v>
      </c>
    </row>
    <row r="405" spans="1:13" ht="55.5" hidden="1" customHeight="1" x14ac:dyDescent="0.2">
      <c r="A405" s="46" t="s">
        <v>142</v>
      </c>
      <c r="B405" s="46" t="s">
        <v>291</v>
      </c>
      <c r="C405" s="407" t="s">
        <v>292</v>
      </c>
      <c r="D405" s="407" t="s">
        <v>143</v>
      </c>
      <c r="E405" s="407" t="s">
        <v>296</v>
      </c>
      <c r="F405" s="407" t="s">
        <v>295</v>
      </c>
      <c r="G405" s="46" t="s">
        <v>340</v>
      </c>
      <c r="H405" s="46" t="s">
        <v>294</v>
      </c>
    </row>
    <row r="406" spans="1:13" ht="18.75" hidden="1" customHeight="1" x14ac:dyDescent="0.2">
      <c r="A406" s="79"/>
      <c r="B406" s="79">
        <v>1</v>
      </c>
      <c r="C406" s="414">
        <v>2</v>
      </c>
      <c r="D406" s="414">
        <v>3</v>
      </c>
      <c r="E406" s="414">
        <v>4</v>
      </c>
      <c r="F406" s="414">
        <v>5</v>
      </c>
      <c r="G406" s="79">
        <v>6</v>
      </c>
      <c r="H406" s="79">
        <v>7</v>
      </c>
    </row>
    <row r="407" spans="1:13" ht="21" hidden="1" customHeight="1" x14ac:dyDescent="0.2">
      <c r="A407" s="47">
        <v>1</v>
      </c>
      <c r="B407" s="680" t="s">
        <v>335</v>
      </c>
      <c r="C407" s="409" t="s">
        <v>144</v>
      </c>
      <c r="D407" s="409" t="s">
        <v>144</v>
      </c>
      <c r="E407" s="409" t="s">
        <v>293</v>
      </c>
      <c r="F407" s="411">
        <f t="shared" ref="F407:F415" si="24">F15+F47+F79+F111+F143+F175+F207+F239+F271+F304+F337+F370</f>
        <v>5.8</v>
      </c>
      <c r="G407" s="48"/>
      <c r="H407" s="48"/>
      <c r="J407">
        <v>1</v>
      </c>
    </row>
    <row r="408" spans="1:13" ht="21" hidden="1" customHeight="1" x14ac:dyDescent="0.2">
      <c r="A408" s="47">
        <v>2</v>
      </c>
      <c r="B408" s="681"/>
      <c r="C408" s="409" t="s">
        <v>145</v>
      </c>
      <c r="D408" s="409" t="s">
        <v>145</v>
      </c>
      <c r="E408" s="409" t="s">
        <v>293</v>
      </c>
      <c r="F408" s="411">
        <f t="shared" si="24"/>
        <v>2.9849999999999999</v>
      </c>
      <c r="G408" s="48"/>
      <c r="H408" s="48"/>
    </row>
    <row r="409" spans="1:13" ht="21" hidden="1" customHeight="1" x14ac:dyDescent="0.2">
      <c r="A409" s="47">
        <v>3</v>
      </c>
      <c r="B409" s="681"/>
      <c r="C409" s="409" t="s">
        <v>150</v>
      </c>
      <c r="D409" s="409" t="str">
        <f t="shared" ref="D409:D415" si="25">C409</f>
        <v>ООО "КРУГ"</v>
      </c>
      <c r="E409" s="409" t="s">
        <v>293</v>
      </c>
      <c r="F409" s="411">
        <f t="shared" si="24"/>
        <v>1.0899999999999999</v>
      </c>
      <c r="G409" s="48"/>
      <c r="H409" s="48"/>
    </row>
    <row r="410" spans="1:13" ht="21" hidden="1" customHeight="1" x14ac:dyDescent="0.2">
      <c r="A410" s="47">
        <v>4</v>
      </c>
      <c r="B410" s="681"/>
      <c r="C410" s="409" t="s">
        <v>149</v>
      </c>
      <c r="D410" s="409" t="str">
        <f t="shared" si="25"/>
        <v>ИП Первухин Л.В.</v>
      </c>
      <c r="E410" s="409" t="s">
        <v>293</v>
      </c>
      <c r="F410" s="411">
        <f t="shared" si="24"/>
        <v>6.9989000000000023E-2</v>
      </c>
      <c r="G410" s="48"/>
      <c r="H410" s="48"/>
    </row>
    <row r="411" spans="1:13" ht="21" hidden="1" customHeight="1" x14ac:dyDescent="0.2">
      <c r="A411" s="47">
        <v>5</v>
      </c>
      <c r="B411" s="681"/>
      <c r="C411" s="409" t="s">
        <v>146</v>
      </c>
      <c r="D411" s="409" t="str">
        <f t="shared" si="25"/>
        <v>АО "ТНН"</v>
      </c>
      <c r="E411" s="409" t="s">
        <v>293</v>
      </c>
      <c r="F411" s="411">
        <f t="shared" si="24"/>
        <v>0.49099999999999999</v>
      </c>
      <c r="G411" s="48"/>
      <c r="H411" s="48"/>
    </row>
    <row r="412" spans="1:13" ht="21" hidden="1" customHeight="1" x14ac:dyDescent="0.2">
      <c r="A412" s="47">
        <v>6</v>
      </c>
      <c r="B412" s="681"/>
      <c r="C412" s="409" t="s">
        <v>146</v>
      </c>
      <c r="D412" s="409" t="str">
        <f t="shared" si="25"/>
        <v>АО "ТНН"</v>
      </c>
      <c r="E412" s="409" t="s">
        <v>293</v>
      </c>
      <c r="F412" s="411">
        <f t="shared" si="24"/>
        <v>0.14500000000000002</v>
      </c>
      <c r="G412" s="48"/>
      <c r="H412" s="48"/>
    </row>
    <row r="413" spans="1:13" ht="21" hidden="1" customHeight="1" x14ac:dyDescent="0.2">
      <c r="A413" s="47">
        <v>7</v>
      </c>
      <c r="B413" s="681"/>
      <c r="C413" s="409" t="s">
        <v>147</v>
      </c>
      <c r="D413" s="409" t="str">
        <f t="shared" si="25"/>
        <v>АО "РЭД"</v>
      </c>
      <c r="E413" s="409" t="s">
        <v>293</v>
      </c>
      <c r="F413" s="411">
        <f t="shared" si="24"/>
        <v>1.5750000000000002</v>
      </c>
      <c r="G413" s="48"/>
      <c r="H413" s="48"/>
    </row>
    <row r="414" spans="1:13" ht="21" hidden="1" customHeight="1" x14ac:dyDescent="0.2">
      <c r="A414" s="47">
        <v>8</v>
      </c>
      <c r="B414" s="681"/>
      <c r="C414" s="409" t="s">
        <v>334</v>
      </c>
      <c r="D414" s="409" t="str">
        <f t="shared" si="25"/>
        <v>ООО "РАМА"</v>
      </c>
      <c r="E414" s="409" t="s">
        <v>293</v>
      </c>
      <c r="F414" s="411">
        <f t="shared" si="24"/>
        <v>0.2074</v>
      </c>
      <c r="G414" s="48"/>
      <c r="H414" s="48"/>
    </row>
    <row r="415" spans="1:13" ht="21" hidden="1" customHeight="1" x14ac:dyDescent="0.2">
      <c r="A415" s="47">
        <v>9</v>
      </c>
      <c r="B415" s="681"/>
      <c r="C415" s="409" t="s">
        <v>383</v>
      </c>
      <c r="D415" s="409" t="str">
        <f t="shared" si="25"/>
        <v>ООО "Промсырье"</v>
      </c>
      <c r="E415" s="409" t="s">
        <v>293</v>
      </c>
      <c r="F415" s="411">
        <f t="shared" si="24"/>
        <v>0.1</v>
      </c>
      <c r="G415" s="48"/>
      <c r="H415" s="48"/>
    </row>
    <row r="416" spans="1:13" ht="21" hidden="1" customHeight="1" x14ac:dyDescent="0.2">
      <c r="A416" s="47">
        <v>10</v>
      </c>
      <c r="B416" s="681"/>
      <c r="C416" s="409" t="s">
        <v>397</v>
      </c>
      <c r="D416" s="409" t="str">
        <f>C416</f>
        <v>ИП Климцова А.В.</v>
      </c>
      <c r="E416" s="409" t="s">
        <v>293</v>
      </c>
      <c r="F416" s="411" t="e">
        <f>F26+F58+F90+#REF!+#REF!+#REF!+#REF!+#REF!+#REF!+#REF!+#REF!+#REF!</f>
        <v>#REF!</v>
      </c>
      <c r="G416" s="48"/>
      <c r="H416" s="48"/>
    </row>
    <row r="417" spans="1:8" ht="21" hidden="1" customHeight="1" x14ac:dyDescent="0.2">
      <c r="A417" s="47">
        <v>11</v>
      </c>
      <c r="B417" s="681"/>
      <c r="C417" s="409" t="s">
        <v>154</v>
      </c>
      <c r="D417" s="409" t="str">
        <f t="shared" ref="D417:D418" si="26">C417</f>
        <v>ООО "Лизард"</v>
      </c>
      <c r="E417" s="409" t="s">
        <v>293</v>
      </c>
      <c r="F417" s="411">
        <f>F30+F62+F94+F126+F158+F190+F222+F254+F287+F320+F353+F386</f>
        <v>0</v>
      </c>
      <c r="G417" s="48"/>
      <c r="H417" s="48"/>
    </row>
    <row r="418" spans="1:8" ht="48" hidden="1" customHeight="1" x14ac:dyDescent="0.2">
      <c r="A418" s="47">
        <v>12</v>
      </c>
      <c r="B418" s="682"/>
      <c r="C418" s="409" t="s">
        <v>155</v>
      </c>
      <c r="D418" s="409" t="str">
        <f t="shared" si="26"/>
        <v>ООО "Научно-производственный центр гидроавтоматики"</v>
      </c>
      <c r="E418" s="409" t="s">
        <v>293</v>
      </c>
      <c r="F418" s="411">
        <f>F31+F63+F95+F127+F159+F191+F223+F255+F288+F321+F354+F387</f>
        <v>0</v>
      </c>
      <c r="G418" s="48"/>
      <c r="H418" s="48"/>
    </row>
    <row r="419" spans="1:8" ht="18.75" hidden="1" customHeight="1" x14ac:dyDescent="0.25">
      <c r="A419" s="250"/>
      <c r="B419" s="250" t="s">
        <v>415</v>
      </c>
      <c r="C419" s="412"/>
      <c r="D419" s="412"/>
      <c r="E419" s="412"/>
      <c r="F419" s="411">
        <f>F32+F64+F96+F128+F160+F192+F224+F256+F289+F322+F355+F388</f>
        <v>12.463388999999999</v>
      </c>
      <c r="G419" s="250"/>
      <c r="H419" s="250"/>
    </row>
    <row r="420" spans="1:8" ht="18.75" hidden="1" customHeight="1" x14ac:dyDescent="0.25">
      <c r="F420" s="411" t="e">
        <f>SUM(F407:F418)</f>
        <v>#REF!</v>
      </c>
    </row>
    <row r="421" spans="1:8" ht="18.75" hidden="1" customHeight="1" x14ac:dyDescent="0.25"/>
  </sheetData>
  <mergeCells count="60">
    <mergeCell ref="A154:A156"/>
    <mergeCell ref="C154:C156"/>
    <mergeCell ref="A122:A124"/>
    <mergeCell ref="C122:C124"/>
    <mergeCell ref="A90:A92"/>
    <mergeCell ref="C90:C92"/>
    <mergeCell ref="B79:B95"/>
    <mergeCell ref="A250:A252"/>
    <mergeCell ref="C250:C252"/>
    <mergeCell ref="A218:A220"/>
    <mergeCell ref="C218:C220"/>
    <mergeCell ref="A186:A188"/>
    <mergeCell ref="C186:C188"/>
    <mergeCell ref="A397:H397"/>
    <mergeCell ref="B407:B418"/>
    <mergeCell ref="B370:B387"/>
    <mergeCell ref="A360:H360"/>
    <mergeCell ref="A326:H327"/>
    <mergeCell ref="A382:A384"/>
    <mergeCell ref="C382:C384"/>
    <mergeCell ref="A349:A351"/>
    <mergeCell ref="C349:C351"/>
    <mergeCell ref="A294:H294"/>
    <mergeCell ref="B337:B354"/>
    <mergeCell ref="A301:H301"/>
    <mergeCell ref="A268:H268"/>
    <mergeCell ref="B304:B321"/>
    <mergeCell ref="B271:B288"/>
    <mergeCell ref="A316:A318"/>
    <mergeCell ref="C316:C318"/>
    <mergeCell ref="A283:A285"/>
    <mergeCell ref="C283:C285"/>
    <mergeCell ref="A261:H261"/>
    <mergeCell ref="B143:B159"/>
    <mergeCell ref="A133:H133"/>
    <mergeCell ref="A101:H101"/>
    <mergeCell ref="A197:H197"/>
    <mergeCell ref="A204:H204"/>
    <mergeCell ref="B111:B127"/>
    <mergeCell ref="A108:H108"/>
    <mergeCell ref="A140:H140"/>
    <mergeCell ref="A229:H229"/>
    <mergeCell ref="A236:H236"/>
    <mergeCell ref="B239:B255"/>
    <mergeCell ref="B207:B223"/>
    <mergeCell ref="A172:H172"/>
    <mergeCell ref="B175:B191"/>
    <mergeCell ref="A165:H165"/>
    <mergeCell ref="A69:H69"/>
    <mergeCell ref="A37:H37"/>
    <mergeCell ref="A5:H5"/>
    <mergeCell ref="A76:H76"/>
    <mergeCell ref="B15:B31"/>
    <mergeCell ref="B47:B63"/>
    <mergeCell ref="A12:H12"/>
    <mergeCell ref="A44:H44"/>
    <mergeCell ref="A58:A60"/>
    <mergeCell ref="C58:C60"/>
    <mergeCell ref="A26:A28"/>
    <mergeCell ref="C26:C28"/>
  </mergeCells>
  <pageMargins left="0.31496062992125984" right="0.11811023622047245" top="0.74803149606299213" bottom="0.74803149606299213" header="0.31496062992125984" footer="0.31496062992125984"/>
  <pageSetup paperSize="9" scale="68" orientation="landscape" r:id="rId1"/>
  <rowBreaks count="12" manualBreakCount="12">
    <brk id="32" max="8" man="1"/>
    <brk id="64" max="16383" man="1"/>
    <brk id="96" max="8" man="1"/>
    <brk id="128" max="16383" man="1"/>
    <brk id="160" max="8" man="1"/>
    <brk id="192" max="16383" man="1"/>
    <brk id="224" max="8" man="1"/>
    <brk id="256" max="16383" man="1"/>
    <brk id="289" max="8" man="1"/>
    <brk id="322" max="16383" man="1"/>
    <brk id="355" max="8" man="1"/>
    <brk id="38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Раскрытие инф 960.22_08.12.22</vt:lpstr>
      <vt:lpstr>Прил.1_ф-3_Тарифы</vt:lpstr>
      <vt:lpstr>Прил.1_ф-4_Спец.надб.</vt:lpstr>
      <vt:lpstr>Прил.2_ф-6_ПЛАН_ОПФ-ХД</vt:lpstr>
      <vt:lpstr>Прил.2_ф-6_ФАКТ_ОПФ-ХД</vt:lpstr>
      <vt:lpstr>Прил.2_ф-7_ПЛАН-объемы</vt:lpstr>
      <vt:lpstr>Прил.2_ф-7_ФАКТ_объемы</vt:lpstr>
      <vt:lpstr>Прил.3_ф-3_ПНК</vt:lpstr>
      <vt:lpstr>Прил.4_ф-6_ПЛАН налич.возм</vt:lpstr>
      <vt:lpstr>Прил.4_ф-6_ФАКТ налич.возм</vt:lpstr>
      <vt:lpstr>Прил.4_ф-7_Налич.возм.групп</vt:lpstr>
      <vt:lpstr>Прил.5_ф-2_Реализ.заявок</vt:lpstr>
      <vt:lpstr>Прил.6_ф-2_Заявки</vt:lpstr>
      <vt:lpstr>Прил.7_ф-2_Условия</vt:lpstr>
      <vt:lpstr>Прил.7_ф-3_Инф-я об усл </vt:lpstr>
      <vt:lpstr>Прил.8_ф-2_Порядок вып меропр.</vt:lpstr>
      <vt:lpstr>Прил.9_ф-2 Инвест.пр.</vt:lpstr>
      <vt:lpstr>Прил.10_закуп товаров</vt:lpstr>
      <vt:lpstr>'Прил.3_ф-3_ПНК'!Заголовки_для_печати</vt:lpstr>
      <vt:lpstr>'Прил.10_закуп товаров'!Область_печати</vt:lpstr>
      <vt:lpstr>'Прил.2_ф-6_ПЛАН_ОПФ-ХД'!Область_печати</vt:lpstr>
      <vt:lpstr>'Прил.2_ф-6_ФАКТ_ОПФ-ХД'!Область_печати</vt:lpstr>
      <vt:lpstr>'Прил.2_ф-7_ПЛАН-объемы'!Область_печати</vt:lpstr>
      <vt:lpstr>'Прил.2_ф-7_ФАКТ_объемы'!Область_печати</vt:lpstr>
      <vt:lpstr>'Прил.3_ф-3_ПНК'!Область_печати</vt:lpstr>
      <vt:lpstr>'Прил.4_ф-6_ПЛАН налич.возм'!Область_печати</vt:lpstr>
      <vt:lpstr>'Прил.4_ф-6_ФАКТ налич.возм'!Область_печати</vt:lpstr>
      <vt:lpstr>'Прил.4_ф-7_Налич.возм.групп'!Область_печати</vt:lpstr>
      <vt:lpstr>'Прил.5_ф-2_Реализ.заявок'!Область_печати</vt:lpstr>
      <vt:lpstr>'Прил.6_ф-2_Заявки'!Область_печати</vt:lpstr>
      <vt:lpstr>'Прил.7_ф-3_Инф-я об усл '!Область_печати</vt:lpstr>
      <vt:lpstr>'Прил.9_ф-2 Инвест.пр.'!Область_печати</vt:lpstr>
      <vt:lpstr>'Раскрытие инф 960.22_08.12.22'!Область_печати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Сердюкова Наталия Николаевна</dc:creator>
  <cp:lastModifiedBy>Сердюкова Наталия Николаевна</cp:lastModifiedBy>
  <cp:lastPrinted>2026-06-11T10:47:49Z</cp:lastPrinted>
  <dcterms:created xsi:type="dcterms:W3CDTF">2008-10-01T13:21:49Z</dcterms:created>
  <dcterms:modified xsi:type="dcterms:W3CDTF">2026-06-11T11:01:42Z</dcterms:modified>
</cp:coreProperties>
</file>