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ердюкова Наталия Николаевна\ЕТО\2. ЕИАС\!Раскрытие информации\ТРАНСПОРТИРОВКА ГАЗА\!! 38-19_18.01.2019_Приказ формы-сроки-перидичн расрытия\38-19 _18.01.2019\38-19_2022\"/>
    </mc:Choice>
  </mc:AlternateContent>
  <bookViews>
    <workbookView xWindow="120" yWindow="120" windowWidth="19020" windowHeight="12660" tabRatio="933"/>
  </bookViews>
  <sheets>
    <sheet name="Раскрытие инф 38-19 от 18.01.19" sheetId="3" r:id="rId1"/>
    <sheet name="Прил.1_форма-3-тарифы" sheetId="9" r:id="rId2"/>
    <sheet name="Прил.1_ф3-тарифы" sheetId="26" r:id="rId3"/>
    <sheet name="Прил.2_форма-6-ПЛАН-2022" sheetId="13" r:id="rId4"/>
    <sheet name="Прил.2_форма-6-ФАКТ-2022" sheetId="19" r:id="rId5"/>
    <sheet name="Прил.2_форма-7-ПЛАН-2022_объемы" sheetId="14" r:id="rId6"/>
    <sheet name="Прил.2_форма-7-ФАКТ-2022_объемы" sheetId="20" r:id="rId7"/>
    <sheet name="Прил.3_форма-3-ПНК" sheetId="18" r:id="rId8"/>
    <sheet name="Прил.4_форма-5-ПЛАН" sheetId="23" r:id="rId9"/>
    <sheet name="Прил.4_форма-6-ПЛАНналич.возм" sheetId="11" r:id="rId10"/>
    <sheet name="Прил.4_форма-6-ФАКТналич.возм" sheetId="12" r:id="rId11"/>
    <sheet name="Прил.4_форма-7-ПЛАНдоступ" sheetId="8" r:id="rId12"/>
    <sheet name="Прил.4_форма 7-ФАКТдоступ" sheetId="10" r:id="rId13"/>
    <sheet name="Прил.5_форма-2-реализ.заявок" sheetId="7" r:id="rId14"/>
    <sheet name="Прил.6_форма-2-запросы" sheetId="6" r:id="rId15"/>
    <sheet name="Прил.6_форма-3-заявки" sheetId="5" r:id="rId16"/>
    <sheet name="Прил.7_форма-2-условия" sheetId="24" r:id="rId17"/>
    <sheet name="Прил.8_форма-2-порядок вып мерй" sheetId="16" r:id="rId18"/>
    <sheet name="Прил.8_форма-3-инф-я об усл. ТП" sheetId="21" r:id="rId19"/>
    <sheet name="Прил.9_2022_форма-2 инвест.пр." sheetId="22" r:id="rId20"/>
    <sheet name="Прил.10_2022-закуп товаров" sheetId="4" r:id="rId21"/>
  </sheets>
  <definedNames>
    <definedName name="Excel_BuiltIn_Print_Area" localSheetId="20">'Прил.10_2022-закуп товаров'!#REF!</definedName>
    <definedName name="Excel_BuiltIn_Print_Area" localSheetId="19">'Прил.9_2022_форма-2 инвест.пр.'!#REF!</definedName>
    <definedName name="TABLE" localSheetId="20">'Прил.10_2022-закуп товаров'!#REF!</definedName>
    <definedName name="TABLE" localSheetId="13">'Прил.5_форма-2-реализ.заявок'!#REF!</definedName>
    <definedName name="TABLE" localSheetId="19">'Прил.9_2022_форма-2 инвест.пр.'!#REF!</definedName>
    <definedName name="TABLE_2" localSheetId="20">'Прил.10_2022-закуп товаров'!#REF!</definedName>
    <definedName name="TABLE_2" localSheetId="13">'Прил.5_форма-2-реализ.заявок'!#REF!</definedName>
    <definedName name="TABLE_2" localSheetId="19">'Прил.9_2022_форма-2 инвест.пр.'!#REF!</definedName>
    <definedName name="_xlnm.Print_Titles" localSheetId="7">'Прил.3_форма-3-ПНК'!$1:$7</definedName>
    <definedName name="_xlnm.Print_Area" localSheetId="20">'Прил.10_2022-закуп товаров'!$A$1:$V$299</definedName>
    <definedName name="_xlnm.Print_Area" localSheetId="3">'Прил.2_форма-6-ПЛАН-2022'!$A$1:$CX$72</definedName>
    <definedName name="_xlnm.Print_Area" localSheetId="4">'Прил.2_форма-6-ФАКТ-2022'!$A$1:$CX$72</definedName>
    <definedName name="_xlnm.Print_Area" localSheetId="5">'Прил.2_форма-7-ПЛАН-2022_объемы'!$A$1:$CO$25</definedName>
    <definedName name="_xlnm.Print_Area" localSheetId="6">'Прил.2_форма-7-ФАКТ-2022_объемы'!$A$1:$CO$25</definedName>
    <definedName name="_xlnm.Print_Area" localSheetId="7">'Прил.3_форма-3-ПНК'!$A$1:$DA$22</definedName>
    <definedName name="_xlnm.Print_Area" localSheetId="12">'Прил.4_форма 7-ФАКТдоступ'!$A$2:$K$281</definedName>
    <definedName name="_xlnm.Print_Area" localSheetId="8">'Прил.4_форма-5-ПЛАН'!$A$1:$FF$45</definedName>
    <definedName name="_xlnm.Print_Area" localSheetId="9">'Прил.4_форма-6-ПЛАНналич.возм'!$A$2:$I$322</definedName>
    <definedName name="_xlnm.Print_Area" localSheetId="10">'Прил.4_форма-6-ФАКТналич.возм'!$A$1:$I$323</definedName>
    <definedName name="_xlnm.Print_Area" localSheetId="11">'Прил.4_форма-7-ПЛАНдоступ'!$A$1:$L$286</definedName>
    <definedName name="_xlnm.Print_Area" localSheetId="13">'Прил.5_форма-2-реализ.заявок'!$A$1:$H$70</definedName>
    <definedName name="_xlnm.Print_Area" localSheetId="14">'Прил.6_форма-2-запросы'!$A$1:$N$163</definedName>
    <definedName name="_xlnm.Print_Area" localSheetId="15">'Прил.6_форма-3-заявки'!$A$1:$Q$246</definedName>
    <definedName name="_xlnm.Print_Area" localSheetId="18">'Прил.8_форма-3-инф-я об усл. ТП'!$A$1:$C$27</definedName>
    <definedName name="_xlnm.Print_Area" localSheetId="19">'Прил.9_2022_форма-2 инвест.пр.'!$A$1:$J$27</definedName>
    <definedName name="_xlnm.Print_Area" localSheetId="0">'Раскрытие инф 38-19 от 18.01.19'!$A$1:$C$23</definedName>
  </definedNames>
  <calcPr calcId="152511"/>
</workbook>
</file>

<file path=xl/calcChain.xml><?xml version="1.0" encoding="utf-8"?>
<calcChain xmlns="http://schemas.openxmlformats.org/spreadsheetml/2006/main">
  <c r="D315" i="11" l="1"/>
  <c r="D288" i="11"/>
  <c r="D261" i="11"/>
  <c r="D234" i="11"/>
  <c r="D207" i="11"/>
  <c r="D180" i="11"/>
  <c r="D153" i="11"/>
  <c r="D126" i="11"/>
  <c r="D99" i="11"/>
  <c r="D73" i="11"/>
  <c r="D47" i="11"/>
  <c r="D46" i="12"/>
  <c r="D20" i="12"/>
  <c r="D322" i="12"/>
  <c r="D321" i="12"/>
  <c r="D320" i="12"/>
  <c r="D319" i="12"/>
  <c r="H321" i="12"/>
  <c r="J295" i="12"/>
  <c r="D295" i="12"/>
  <c r="D294" i="12"/>
  <c r="D293" i="12"/>
  <c r="D292" i="12"/>
  <c r="H294" i="12"/>
  <c r="D268" i="12"/>
  <c r="D267" i="12"/>
  <c r="D266" i="12"/>
  <c r="D265" i="12"/>
  <c r="H267" i="12"/>
  <c r="H240" i="12"/>
  <c r="D241" i="12"/>
  <c r="D240" i="12"/>
  <c r="D239" i="12"/>
  <c r="D238" i="12"/>
  <c r="H213" i="12"/>
  <c r="D214" i="12"/>
  <c r="D213" i="12"/>
  <c r="D212" i="12"/>
  <c r="D211" i="12"/>
  <c r="D187" i="12"/>
  <c r="D186" i="12"/>
  <c r="D185" i="12"/>
  <c r="D184" i="12"/>
  <c r="H186" i="12"/>
  <c r="F156" i="12"/>
  <c r="F157" i="12"/>
  <c r="F158" i="12"/>
  <c r="F159" i="12"/>
  <c r="H159" i="12" s="1"/>
  <c r="F160" i="12"/>
  <c r="D160" i="12"/>
  <c r="D159" i="12"/>
  <c r="D158" i="12"/>
  <c r="D157" i="12"/>
  <c r="F129" i="12"/>
  <c r="F130" i="12"/>
  <c r="F131" i="12"/>
  <c r="H131" i="12" s="1"/>
  <c r="F132" i="12"/>
  <c r="F133" i="12"/>
  <c r="D133" i="12"/>
  <c r="D132" i="12"/>
  <c r="D131" i="12"/>
  <c r="D130" i="12"/>
  <c r="F102" i="12"/>
  <c r="F103" i="12"/>
  <c r="F104" i="12"/>
  <c r="H104" i="12" s="1"/>
  <c r="F105" i="12"/>
  <c r="H105" i="12" s="1"/>
  <c r="F106" i="12"/>
  <c r="D106" i="12"/>
  <c r="D105" i="12"/>
  <c r="D104" i="12"/>
  <c r="D79" i="12"/>
  <c r="D78" i="12"/>
  <c r="F49" i="12"/>
  <c r="F50" i="12"/>
  <c r="F51" i="12"/>
  <c r="H51" i="12" s="1"/>
  <c r="F52" i="12"/>
  <c r="D51" i="12"/>
  <c r="F23" i="12"/>
  <c r="F24" i="12"/>
  <c r="F25" i="12"/>
  <c r="H25" i="12" s="1"/>
  <c r="F26" i="12"/>
  <c r="D26" i="12"/>
  <c r="D25" i="12"/>
  <c r="F101" i="12"/>
  <c r="F75" i="12"/>
  <c r="F76" i="12"/>
  <c r="F77" i="12"/>
  <c r="F78" i="12"/>
  <c r="F79" i="12"/>
  <c r="F74" i="12"/>
  <c r="D294" i="11"/>
  <c r="D267" i="11"/>
  <c r="D240" i="11"/>
  <c r="D213" i="11"/>
  <c r="D186" i="11"/>
  <c r="D159" i="11"/>
  <c r="D132" i="11"/>
  <c r="D105" i="11"/>
  <c r="D295" i="11"/>
  <c r="D321" i="11"/>
  <c r="D27" i="11"/>
  <c r="D53" i="11"/>
  <c r="D79" i="11"/>
  <c r="D106" i="11"/>
  <c r="D133" i="11"/>
  <c r="D160" i="11"/>
  <c r="D187" i="11"/>
  <c r="D214" i="11"/>
  <c r="D241" i="11"/>
  <c r="D268" i="11"/>
  <c r="D322" i="11"/>
  <c r="D320" i="11"/>
  <c r="D293" i="11"/>
  <c r="D266" i="11"/>
  <c r="D239" i="11"/>
  <c r="D212" i="11"/>
  <c r="D185" i="11"/>
  <c r="D158" i="11"/>
  <c r="D131" i="11"/>
  <c r="D104" i="11"/>
  <c r="D78" i="11"/>
  <c r="D52" i="11"/>
  <c r="D26" i="11"/>
  <c r="H78" i="12"/>
  <c r="CH20" i="19" l="1"/>
  <c r="CH14" i="19"/>
  <c r="CH13" i="19"/>
  <c r="BG24" i="20"/>
  <c r="J26" i="12"/>
  <c r="J52" i="12"/>
  <c r="J79" i="12" l="1"/>
  <c r="J106" i="12"/>
  <c r="J133" i="12"/>
  <c r="J160" i="12"/>
  <c r="J187" i="12"/>
  <c r="J214" i="12"/>
  <c r="J241" i="12"/>
  <c r="J325" i="12" s="1"/>
  <c r="J322" i="12"/>
  <c r="J268" i="12"/>
  <c r="CH48" i="19" l="1"/>
  <c r="DA42" i="19"/>
  <c r="Q299" i="4" l="1"/>
  <c r="Q298" i="4"/>
  <c r="Q292" i="4"/>
  <c r="Q293" i="4"/>
  <c r="Q294" i="4"/>
  <c r="Q295" i="4"/>
  <c r="Q296" i="4"/>
  <c r="Q297" i="4"/>
  <c r="Q291" i="4"/>
  <c r="Q290" i="4"/>
  <c r="Q289" i="4"/>
  <c r="Q288" i="4"/>
  <c r="Q287" i="4"/>
  <c r="Q286" i="4"/>
  <c r="Q266" i="4"/>
  <c r="Q265" i="4"/>
  <c r="Q264" i="4"/>
  <c r="Q263" i="4"/>
  <c r="Q262" i="4"/>
  <c r="Q254" i="4"/>
  <c r="Q255" i="4"/>
  <c r="Q256" i="4"/>
  <c r="Q257" i="4"/>
  <c r="Q258" i="4"/>
  <c r="Q259" i="4"/>
  <c r="Q260" i="4"/>
  <c r="Q261" i="4"/>
  <c r="Q253" i="4"/>
  <c r="Q252" i="4"/>
  <c r="Q249" i="4" l="1"/>
  <c r="Q250" i="4"/>
  <c r="Q251" i="4"/>
  <c r="Q268" i="4" l="1"/>
  <c r="Q269" i="4"/>
  <c r="Q267" i="4"/>
  <c r="Q285" i="4" l="1"/>
  <c r="Q248" i="4"/>
  <c r="Q233" i="4" l="1"/>
  <c r="Q230" i="4"/>
  <c r="Q231" i="4"/>
  <c r="Q232" i="4"/>
  <c r="Q229" i="4"/>
  <c r="Q228" i="4"/>
  <c r="Q227" i="4"/>
  <c r="Q222" i="4"/>
  <c r="Q223" i="4"/>
  <c r="Q224" i="4"/>
  <c r="Q225" i="4"/>
  <c r="Q226" i="4"/>
  <c r="Q221" i="4"/>
  <c r="Q205" i="4"/>
  <c r="Q204" i="4"/>
  <c r="Q203" i="4"/>
  <c r="Q202" i="4"/>
  <c r="Q201" i="4"/>
  <c r="Q181" i="4"/>
  <c r="Q182" i="4"/>
  <c r="Q183" i="4"/>
  <c r="Q184" i="4"/>
  <c r="Q185" i="4"/>
  <c r="Q180" i="4"/>
  <c r="Q179" i="4"/>
  <c r="Q178" i="4"/>
  <c r="Q175" i="4"/>
  <c r="Q176" i="4"/>
  <c r="Q177" i="4"/>
  <c r="Q174" i="4"/>
  <c r="H257" i="10" l="1"/>
  <c r="H319" i="12"/>
  <c r="H318" i="12"/>
  <c r="H292" i="12"/>
  <c r="H291" i="12"/>
  <c r="DB42" i="23"/>
  <c r="Q158" i="4" l="1"/>
  <c r="H265" i="12"/>
  <c r="H264" i="12"/>
  <c r="H238" i="12"/>
  <c r="DB27" i="23" l="1"/>
  <c r="DB9" i="23" l="1"/>
  <c r="DB18" i="23"/>
  <c r="Q152" i="4" l="1"/>
  <c r="Q153" i="4"/>
  <c r="Q154" i="4"/>
  <c r="Q155" i="4"/>
  <c r="Q156" i="4"/>
  <c r="Q157" i="4"/>
  <c r="Q151" i="4"/>
  <c r="Q150" i="4"/>
  <c r="Q134" i="4" l="1"/>
  <c r="Q133" i="4" l="1"/>
  <c r="Q132" i="4"/>
  <c r="Q131" i="4"/>
  <c r="D315" i="12" l="1"/>
  <c r="D288" i="12"/>
  <c r="D261" i="12"/>
  <c r="D234" i="12"/>
  <c r="H211" i="12"/>
  <c r="D207" i="12"/>
  <c r="H183" i="12"/>
  <c r="H76" i="12"/>
  <c r="D76" i="12"/>
  <c r="D72" i="12"/>
  <c r="H130" i="12"/>
  <c r="F179" i="12"/>
  <c r="H179" i="12" s="1"/>
  <c r="D180" i="12"/>
  <c r="H184" i="12"/>
  <c r="D153" i="12" l="1"/>
  <c r="H157" i="12"/>
  <c r="H156" i="12"/>
  <c r="H129" i="12"/>
  <c r="D126" i="12" l="1"/>
  <c r="Q116" i="4"/>
  <c r="Q115" i="4"/>
  <c r="Q114" i="4"/>
  <c r="Q113" i="4"/>
  <c r="Q107" i="4"/>
  <c r="Q108" i="4"/>
  <c r="Q109" i="4"/>
  <c r="Q110" i="4"/>
  <c r="Q111" i="4"/>
  <c r="Q112" i="4"/>
  <c r="Q106" i="4"/>
  <c r="Q70" i="4"/>
  <c r="Q71" i="4"/>
  <c r="Q88" i="4"/>
  <c r="Q89" i="4"/>
  <c r="Q90" i="4"/>
  <c r="Q87" i="4"/>
  <c r="Q86" i="4"/>
  <c r="Q79" i="4"/>
  <c r="Q80" i="4"/>
  <c r="Q81" i="4"/>
  <c r="Q82" i="4"/>
  <c r="Q83" i="4"/>
  <c r="Q84" i="4"/>
  <c r="Q85" i="4"/>
  <c r="Q74" i="4"/>
  <c r="Q75" i="4"/>
  <c r="Q76" i="4"/>
  <c r="Q77" i="4"/>
  <c r="Q78" i="4"/>
  <c r="Q73" i="4"/>
  <c r="Q72" i="4"/>
  <c r="Q69" i="4"/>
  <c r="Q53" i="4" l="1"/>
  <c r="H102" i="12"/>
  <c r="D99" i="12"/>
  <c r="P121" i="5" l="1"/>
  <c r="O121" i="5"/>
  <c r="N121" i="5"/>
  <c r="M121" i="5"/>
  <c r="L121" i="5"/>
  <c r="K121" i="5"/>
  <c r="J121" i="5"/>
  <c r="I121" i="5"/>
  <c r="H121" i="5"/>
  <c r="G121" i="5"/>
  <c r="F121" i="5"/>
  <c r="E121" i="5"/>
  <c r="Q39" i="4" l="1"/>
  <c r="Q38" i="4"/>
  <c r="Q16" i="4"/>
  <c r="Q17" i="4"/>
  <c r="Q18" i="4"/>
  <c r="Q19" i="4"/>
  <c r="Q20" i="4"/>
  <c r="Q21" i="4"/>
  <c r="D21" i="11" l="1"/>
  <c r="Q36" i="4" l="1"/>
  <c r="Q37" i="4"/>
  <c r="Q15" i="4"/>
  <c r="P245" i="5" l="1"/>
  <c r="O245" i="5"/>
  <c r="N245" i="5"/>
  <c r="M245" i="5"/>
  <c r="L245" i="5"/>
  <c r="K245" i="5"/>
  <c r="J245" i="5"/>
  <c r="I245" i="5"/>
  <c r="H245" i="5"/>
  <c r="G245" i="5"/>
  <c r="F245" i="5"/>
  <c r="E245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P90" i="5"/>
  <c r="O90" i="5"/>
  <c r="N90" i="5"/>
  <c r="M90" i="5"/>
  <c r="L90" i="5"/>
  <c r="K90" i="5"/>
  <c r="J90" i="5"/>
  <c r="I90" i="5"/>
  <c r="H90" i="5"/>
  <c r="G90" i="5"/>
  <c r="F90" i="5"/>
  <c r="E90" i="5"/>
  <c r="F60" i="5"/>
  <c r="G60" i="5"/>
  <c r="H60" i="5"/>
  <c r="I60" i="5"/>
  <c r="J60" i="5"/>
  <c r="K60" i="5"/>
  <c r="L60" i="5"/>
  <c r="M60" i="5"/>
  <c r="N60" i="5"/>
  <c r="O60" i="5"/>
  <c r="P60" i="5"/>
  <c r="E60" i="5"/>
  <c r="M25" i="6"/>
  <c r="L25" i="6"/>
  <c r="K25" i="6"/>
  <c r="J25" i="6"/>
  <c r="I25" i="6"/>
  <c r="H25" i="6"/>
  <c r="G25" i="6"/>
  <c r="F25" i="6"/>
  <c r="E25" i="6"/>
  <c r="M51" i="6"/>
  <c r="L51" i="6"/>
  <c r="K51" i="6"/>
  <c r="J51" i="6"/>
  <c r="I51" i="6"/>
  <c r="H51" i="6"/>
  <c r="G51" i="6"/>
  <c r="F51" i="6"/>
  <c r="E51" i="6"/>
  <c r="M80" i="6"/>
  <c r="L80" i="6"/>
  <c r="K80" i="6"/>
  <c r="J80" i="6"/>
  <c r="I80" i="6"/>
  <c r="H80" i="6"/>
  <c r="G80" i="6"/>
  <c r="F80" i="6"/>
  <c r="E80" i="6"/>
  <c r="M107" i="6"/>
  <c r="L107" i="6"/>
  <c r="K107" i="6"/>
  <c r="J107" i="6"/>
  <c r="I107" i="6"/>
  <c r="H107" i="6"/>
  <c r="G107" i="6"/>
  <c r="F107" i="6"/>
  <c r="E107" i="6"/>
  <c r="M134" i="6"/>
  <c r="L134" i="6"/>
  <c r="K134" i="6"/>
  <c r="J134" i="6"/>
  <c r="I134" i="6"/>
  <c r="H134" i="6"/>
  <c r="G134" i="6"/>
  <c r="F134" i="6"/>
  <c r="E134" i="6"/>
  <c r="D204" i="8" l="1"/>
  <c r="D213" i="8"/>
  <c r="D117" i="8"/>
  <c r="H75" i="12"/>
  <c r="CH67" i="13" l="1"/>
  <c r="E161" i="6" l="1"/>
  <c r="F161" i="6"/>
  <c r="G161" i="6"/>
  <c r="H161" i="6"/>
  <c r="M161" i="6"/>
  <c r="L161" i="6"/>
  <c r="K161" i="6"/>
  <c r="J161" i="6"/>
  <c r="I161" i="6"/>
  <c r="H210" i="12" l="1"/>
  <c r="H237" i="12" l="1"/>
  <c r="H49" i="12" l="1"/>
  <c r="H23" i="12" l="1"/>
  <c r="D24" i="11" l="1"/>
  <c r="D50" i="11"/>
  <c r="D76" i="11"/>
  <c r="D102" i="11"/>
  <c r="D129" i="11"/>
  <c r="D156" i="11"/>
  <c r="D183" i="11"/>
  <c r="D210" i="11"/>
  <c r="D23" i="12" l="1"/>
  <c r="D49" i="12"/>
  <c r="D75" i="12"/>
  <c r="D102" i="12"/>
  <c r="D129" i="12"/>
  <c r="D156" i="12"/>
  <c r="D183" i="12"/>
  <c r="CH60" i="13" l="1"/>
  <c r="CH54" i="13"/>
  <c r="CH46" i="13"/>
  <c r="CH40" i="13"/>
  <c r="CH35" i="13" s="1"/>
  <c r="CH30" i="13"/>
  <c r="CH27" i="13"/>
  <c r="CH22" i="13"/>
  <c r="CH15" i="13"/>
  <c r="CH21" i="13" l="1"/>
  <c r="CH12" i="13" s="1"/>
  <c r="CH15" i="19" l="1"/>
  <c r="CH22" i="19"/>
  <c r="CH40" i="19"/>
  <c r="CH35" i="19" s="1"/>
  <c r="CH21" i="19" s="1"/>
  <c r="CH46" i="19"/>
  <c r="CH54" i="19" l="1"/>
  <c r="CH27" i="19"/>
  <c r="CH12" i="19" s="1"/>
  <c r="F286" i="12" l="1"/>
  <c r="H286" i="12" s="1"/>
  <c r="D237" i="12" l="1"/>
  <c r="D264" i="12"/>
  <c r="D291" i="12"/>
  <c r="D318" i="12"/>
  <c r="D318" i="11"/>
  <c r="D291" i="11"/>
  <c r="D264" i="11"/>
  <c r="D237" i="11"/>
  <c r="D238" i="11"/>
  <c r="D210" i="12" l="1"/>
  <c r="BG25" i="20" l="1"/>
  <c r="CH60" i="19" l="1"/>
  <c r="CH30" i="19"/>
  <c r="D43" i="12" l="1"/>
  <c r="D17" i="12"/>
  <c r="D18" i="11"/>
  <c r="D44" i="11"/>
  <c r="H241" i="12" l="1"/>
  <c r="H239" i="12"/>
  <c r="F236" i="12"/>
  <c r="H236" i="12" s="1"/>
  <c r="F235" i="12"/>
  <c r="H235" i="12" s="1"/>
  <c r="F233" i="12"/>
  <c r="H233" i="12" s="1"/>
  <c r="F232" i="12"/>
  <c r="H232" i="12" s="1"/>
  <c r="F231" i="12"/>
  <c r="H231" i="12" s="1"/>
  <c r="F230" i="12"/>
  <c r="H230" i="12" s="1"/>
  <c r="F229" i="12"/>
  <c r="H229" i="12" s="1"/>
  <c r="H214" i="12"/>
  <c r="H212" i="12"/>
  <c r="F209" i="12"/>
  <c r="H209" i="12" s="1"/>
  <c r="F208" i="12"/>
  <c r="H208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H187" i="12"/>
  <c r="H185" i="12"/>
  <c r="F182" i="12"/>
  <c r="H182" i="12" s="1"/>
  <c r="F181" i="12"/>
  <c r="H181" i="12" s="1"/>
  <c r="F178" i="12"/>
  <c r="H178" i="12" s="1"/>
  <c r="F177" i="12"/>
  <c r="H177" i="12" s="1"/>
  <c r="F176" i="12"/>
  <c r="H176" i="12" s="1"/>
  <c r="F175" i="12"/>
  <c r="H175" i="12" s="1"/>
  <c r="H160" i="12"/>
  <c r="H158" i="12"/>
  <c r="F155" i="12"/>
  <c r="H155" i="12" s="1"/>
  <c r="F154" i="12"/>
  <c r="H154" i="12" s="1"/>
  <c r="F152" i="12"/>
  <c r="H152" i="12" s="1"/>
  <c r="F151" i="12"/>
  <c r="H151" i="12" s="1"/>
  <c r="F150" i="12"/>
  <c r="H150" i="12" s="1"/>
  <c r="F149" i="12"/>
  <c r="H149" i="12" s="1"/>
  <c r="F148" i="12"/>
  <c r="H148" i="12" s="1"/>
  <c r="H133" i="12"/>
  <c r="H132" i="12"/>
  <c r="F128" i="12"/>
  <c r="H128" i="12" s="1"/>
  <c r="F127" i="12"/>
  <c r="H127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H106" i="12"/>
  <c r="H103" i="12"/>
  <c r="H101" i="12"/>
  <c r="F100" i="12"/>
  <c r="H100" i="12" s="1"/>
  <c r="F98" i="12"/>
  <c r="H98" i="12" s="1"/>
  <c r="F97" i="12"/>
  <c r="H97" i="12" s="1"/>
  <c r="F96" i="12"/>
  <c r="H96" i="12" s="1"/>
  <c r="F95" i="12"/>
  <c r="H95" i="12" s="1"/>
  <c r="F94" i="12"/>
  <c r="H94" i="12" s="1"/>
  <c r="H79" i="12"/>
  <c r="H77" i="12"/>
  <c r="H74" i="12"/>
  <c r="F73" i="12"/>
  <c r="H73" i="12" s="1"/>
  <c r="F71" i="12"/>
  <c r="H71" i="12" s="1"/>
  <c r="F70" i="12"/>
  <c r="H70" i="12" s="1"/>
  <c r="F69" i="12"/>
  <c r="H69" i="12" s="1"/>
  <c r="F68" i="12"/>
  <c r="H68" i="12" s="1"/>
  <c r="F67" i="12"/>
  <c r="H67" i="12" s="1"/>
  <c r="H52" i="12"/>
  <c r="H50" i="12"/>
  <c r="F48" i="12"/>
  <c r="H48" i="12" s="1"/>
  <c r="F47" i="12"/>
  <c r="H47" i="12" s="1"/>
  <c r="F45" i="12"/>
  <c r="H45" i="12" s="1"/>
  <c r="F44" i="12"/>
  <c r="H44" i="12" s="1"/>
  <c r="F43" i="12"/>
  <c r="H43" i="12" s="1"/>
  <c r="F42" i="12"/>
  <c r="H42" i="12" s="1"/>
  <c r="F41" i="12"/>
  <c r="H41" i="12" s="1"/>
  <c r="F16" i="12"/>
  <c r="H16" i="12" s="1"/>
  <c r="F17" i="12"/>
  <c r="H17" i="12" s="1"/>
  <c r="F18" i="12"/>
  <c r="H18" i="12" s="1"/>
  <c r="F19" i="12"/>
  <c r="H19" i="12" s="1"/>
  <c r="F21" i="12"/>
  <c r="H21" i="12" s="1"/>
  <c r="F22" i="12"/>
  <c r="H22" i="12" s="1"/>
  <c r="H24" i="12"/>
  <c r="H26" i="12"/>
  <c r="F15" i="12"/>
  <c r="H15" i="12" s="1"/>
  <c r="D155" i="12"/>
  <c r="D128" i="12"/>
  <c r="D101" i="12"/>
  <c r="D74" i="12"/>
  <c r="D48" i="12"/>
  <c r="D22" i="12"/>
  <c r="D23" i="11"/>
  <c r="D49" i="11"/>
  <c r="D75" i="11"/>
  <c r="D101" i="11"/>
  <c r="D128" i="11"/>
  <c r="D155" i="11"/>
  <c r="H280" i="10" l="1"/>
  <c r="H271" i="10"/>
  <c r="D271" i="10"/>
  <c r="D285" i="8"/>
  <c r="D276" i="8"/>
  <c r="H322" i="12"/>
  <c r="H320" i="12"/>
  <c r="F317" i="12"/>
  <c r="H317" i="12" s="1"/>
  <c r="D317" i="12"/>
  <c r="F316" i="12"/>
  <c r="H316" i="12" s="1"/>
  <c r="D316" i="12"/>
  <c r="F314" i="12"/>
  <c r="H314" i="12" s="1"/>
  <c r="D314" i="12"/>
  <c r="F313" i="12"/>
  <c r="H313" i="12" s="1"/>
  <c r="D313" i="12"/>
  <c r="F312" i="12"/>
  <c r="H312" i="12" s="1"/>
  <c r="D312" i="12"/>
  <c r="F311" i="12"/>
  <c r="H311" i="12" s="1"/>
  <c r="F310" i="12"/>
  <c r="H310" i="12" s="1"/>
  <c r="D319" i="11"/>
  <c r="D317" i="11"/>
  <c r="D316" i="11"/>
  <c r="D314" i="11"/>
  <c r="D313" i="11"/>
  <c r="D312" i="11"/>
  <c r="D286" i="8" l="1"/>
  <c r="H281" i="10"/>
  <c r="D280" i="10"/>
  <c r="D281" i="10" s="1"/>
  <c r="F284" i="12"/>
  <c r="H284" i="12" s="1"/>
  <c r="F285" i="12"/>
  <c r="H285" i="12" s="1"/>
  <c r="F287" i="12"/>
  <c r="H287" i="12" s="1"/>
  <c r="F289" i="12"/>
  <c r="H289" i="12" s="1"/>
  <c r="F290" i="12"/>
  <c r="H290" i="12" s="1"/>
  <c r="H293" i="12"/>
  <c r="H295" i="12"/>
  <c r="F283" i="12"/>
  <c r="H283" i="12" s="1"/>
  <c r="D290" i="12"/>
  <c r="D289" i="12"/>
  <c r="D287" i="12"/>
  <c r="D286" i="12"/>
  <c r="D285" i="12"/>
  <c r="H248" i="10"/>
  <c r="D248" i="10"/>
  <c r="D261" i="8"/>
  <c r="D257" i="10" l="1"/>
  <c r="D258" i="10" s="1"/>
  <c r="H258" i="10"/>
  <c r="D292" i="11" l="1"/>
  <c r="D290" i="11"/>
  <c r="D289" i="11"/>
  <c r="D287" i="11"/>
  <c r="D286" i="11"/>
  <c r="D285" i="11"/>
  <c r="D252" i="8"/>
  <c r="D262" i="8" s="1"/>
  <c r="H234" i="10" l="1"/>
  <c r="H225" i="10"/>
  <c r="D225" i="10"/>
  <c r="H268" i="12"/>
  <c r="H266" i="12"/>
  <c r="F263" i="12"/>
  <c r="H263" i="12" s="1"/>
  <c r="D263" i="12"/>
  <c r="F262" i="12"/>
  <c r="H262" i="12" s="1"/>
  <c r="D262" i="12"/>
  <c r="F260" i="12"/>
  <c r="H260" i="12" s="1"/>
  <c r="D260" i="12"/>
  <c r="F259" i="12"/>
  <c r="H259" i="12" s="1"/>
  <c r="D259" i="12"/>
  <c r="F258" i="12"/>
  <c r="H258" i="12" s="1"/>
  <c r="D258" i="12"/>
  <c r="F257" i="12"/>
  <c r="H257" i="12" s="1"/>
  <c r="F256" i="12"/>
  <c r="H256" i="12" s="1"/>
  <c r="H235" i="10" l="1"/>
  <c r="H211" i="10"/>
  <c r="D236" i="12"/>
  <c r="D235" i="12"/>
  <c r="D233" i="12"/>
  <c r="D232" i="12"/>
  <c r="D231" i="12"/>
  <c r="H202" i="10"/>
  <c r="D202" i="10"/>
  <c r="D237" i="8"/>
  <c r="D265" i="11"/>
  <c r="D263" i="11"/>
  <c r="D262" i="11"/>
  <c r="D260" i="11"/>
  <c r="D259" i="11"/>
  <c r="D258" i="11"/>
  <c r="H212" i="10" l="1"/>
  <c r="D228" i="8"/>
  <c r="D238" i="8" s="1"/>
  <c r="D234" i="10" s="1"/>
  <c r="D235" i="10" s="1"/>
  <c r="D182" i="11" l="1"/>
  <c r="H165" i="10"/>
  <c r="H188" i="10"/>
  <c r="H179" i="10"/>
  <c r="D179" i="10"/>
  <c r="H142" i="10"/>
  <c r="D141" i="8"/>
  <c r="D142" i="10" s="1"/>
  <c r="D165" i="8"/>
  <c r="D165" i="10" s="1"/>
  <c r="D189" i="8"/>
  <c r="D180" i="8"/>
  <c r="D209" i="12"/>
  <c r="D208" i="12"/>
  <c r="D206" i="12"/>
  <c r="D205" i="12"/>
  <c r="D204" i="12"/>
  <c r="D190" i="8" l="1"/>
  <c r="D211" i="10"/>
  <c r="D212" i="10" s="1"/>
  <c r="D188" i="10"/>
  <c r="D189" i="10" s="1"/>
  <c r="H189" i="10"/>
  <c r="D236" i="11" l="1"/>
  <c r="D235" i="11"/>
  <c r="D233" i="11"/>
  <c r="D232" i="11"/>
  <c r="D231" i="11"/>
  <c r="H133" i="10" l="1"/>
  <c r="H143" i="10" s="1"/>
  <c r="D133" i="10"/>
  <c r="D132" i="8"/>
  <c r="D142" i="8" s="1"/>
  <c r="D182" i="12"/>
  <c r="D154" i="12"/>
  <c r="D152" i="12"/>
  <c r="D151" i="12"/>
  <c r="D150" i="12"/>
  <c r="D209" i="11"/>
  <c r="D143" i="10" l="1"/>
  <c r="D184" i="11"/>
  <c r="D181" i="11"/>
  <c r="D179" i="11"/>
  <c r="D178" i="11"/>
  <c r="D177" i="11"/>
  <c r="D211" i="11" l="1"/>
  <c r="D208" i="11"/>
  <c r="D206" i="11"/>
  <c r="D205" i="11"/>
  <c r="D204" i="11"/>
  <c r="D156" i="8"/>
  <c r="D166" i="8" l="1"/>
  <c r="BG25" i="14"/>
  <c r="H119" i="10"/>
  <c r="H95" i="10"/>
  <c r="H71" i="10"/>
  <c r="H47" i="10"/>
  <c r="H23" i="10"/>
  <c r="D69" i="8"/>
  <c r="D71" i="10" s="1"/>
  <c r="D93" i="8"/>
  <c r="D95" i="10" s="1"/>
  <c r="D46" i="8"/>
  <c r="D47" i="10" s="1"/>
  <c r="D22" i="8"/>
  <c r="D13" i="8" s="1"/>
  <c r="D103" i="12"/>
  <c r="D100" i="12"/>
  <c r="D98" i="12"/>
  <c r="D97" i="12"/>
  <c r="D96" i="12"/>
  <c r="D127" i="12"/>
  <c r="D125" i="12"/>
  <c r="D124" i="12"/>
  <c r="D123" i="12"/>
  <c r="D181" i="12"/>
  <c r="D179" i="12"/>
  <c r="D178" i="12"/>
  <c r="D177" i="12"/>
  <c r="D77" i="12"/>
  <c r="D73" i="12"/>
  <c r="D71" i="12"/>
  <c r="D70" i="12"/>
  <c r="D69" i="12"/>
  <c r="D52" i="12"/>
  <c r="D50" i="12"/>
  <c r="D47" i="12"/>
  <c r="D45" i="12"/>
  <c r="D44" i="12"/>
  <c r="D24" i="12"/>
  <c r="D21" i="12"/>
  <c r="D19" i="12"/>
  <c r="D18" i="12"/>
  <c r="D157" i="11"/>
  <c r="D154" i="11"/>
  <c r="D152" i="11"/>
  <c r="D151" i="11"/>
  <c r="D150" i="11"/>
  <c r="D130" i="11"/>
  <c r="D127" i="11"/>
  <c r="D125" i="11"/>
  <c r="D124" i="11"/>
  <c r="D123" i="11"/>
  <c r="D103" i="11"/>
  <c r="D100" i="11"/>
  <c r="D98" i="11"/>
  <c r="D97" i="11"/>
  <c r="D96" i="11"/>
  <c r="D77" i="11"/>
  <c r="D74" i="11"/>
  <c r="D72" i="11"/>
  <c r="D71" i="11"/>
  <c r="D70" i="11"/>
  <c r="D51" i="11"/>
  <c r="D48" i="11"/>
  <c r="D46" i="11"/>
  <c r="D45" i="11"/>
  <c r="D25" i="11"/>
  <c r="D22" i="11"/>
  <c r="D20" i="11"/>
  <c r="D19" i="11"/>
  <c r="D37" i="8"/>
  <c r="D60" i="8"/>
  <c r="D84" i="8"/>
  <c r="D108" i="8"/>
  <c r="H156" i="10"/>
  <c r="H166" i="10" s="1"/>
  <c r="D156" i="10"/>
  <c r="D166" i="10" s="1"/>
  <c r="H110" i="10"/>
  <c r="D110" i="10"/>
  <c r="H86" i="10"/>
  <c r="D86" i="10"/>
  <c r="H62" i="10"/>
  <c r="D62" i="10"/>
  <c r="H38" i="10"/>
  <c r="D38" i="10"/>
  <c r="H14" i="10"/>
  <c r="D14" i="10"/>
  <c r="H48" i="10" l="1"/>
  <c r="D48" i="10"/>
  <c r="H120" i="10"/>
  <c r="H24" i="10"/>
  <c r="D96" i="10"/>
  <c r="D72" i="10"/>
  <c r="H96" i="10"/>
  <c r="D119" i="10"/>
  <c r="D120" i="10" s="1"/>
  <c r="D118" i="8"/>
  <c r="D94" i="8"/>
  <c r="H72" i="10"/>
  <c r="D23" i="8"/>
  <c r="D47" i="8"/>
  <c r="D23" i="10"/>
  <c r="D24" i="10" s="1"/>
  <c r="D70" i="8"/>
  <c r="D214" i="8" l="1"/>
</calcChain>
</file>

<file path=xl/sharedStrings.xml><?xml version="1.0" encoding="utf-8"?>
<sst xmlns="http://schemas.openxmlformats.org/spreadsheetml/2006/main" count="7232" uniqueCount="817">
  <si>
    <t>Информация об условиях, на которых осуществляется оказание 
регулируемых услуг по транспортировке газа</t>
  </si>
  <si>
    <t>Форма 2</t>
  </si>
  <si>
    <t xml:space="preserve">по газораспределительным сетям </t>
  </si>
  <si>
    <t>№</t>
  </si>
  <si>
    <t>1</t>
  </si>
  <si>
    <t>2</t>
  </si>
  <si>
    <t>3</t>
  </si>
  <si>
    <t>4</t>
  </si>
  <si>
    <t>Раскрываемая информация</t>
  </si>
  <si>
    <t>Сведения о сроках направления заявки на заключение договора</t>
  </si>
  <si>
    <t>Место размещения сведений в информационно-коммуникационной сети "Интернет"</t>
  </si>
  <si>
    <t>Заявка на заключение договора транспортировки газа</t>
  </si>
  <si>
    <t>Договор на оказание услуг по транспортировке газа в транзитном потоке газораспределительной организации/потребителю</t>
  </si>
  <si>
    <t>(наименование субъекта естественной монополии)</t>
  </si>
  <si>
    <t>Приложение 7</t>
  </si>
  <si>
    <t>к Приказу 38/19 от 18.01.2019г.</t>
  </si>
  <si>
    <t>ООО Индустриальный Парк "Станкомаш"</t>
  </si>
  <si>
    <t>-    по договорам, заключаемым на срок до одного года, - не позднее чем за месяц и не ранее чем за три месяца до указанной в заявке даты начала транспортировки;</t>
  </si>
  <si>
    <t>-    по договорам, заключаемым на срок более одного года и до пяти лет, - не позднее чем за три месяца и не ранее чем за один год до начала года, в котором начнется транспортировка;</t>
  </si>
  <si>
    <t>-    по договорам, заключаемым на срок более пяти лет, - не позднее чем за шесть месяцев и не ранее чем за три года до начала года, в котором начнется транспортировка.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</si>
  <si>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</si>
  <si>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</si>
  <si>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</si>
  <si>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</si>
  <si>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</si>
  <si>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</si>
  <si>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</si>
  <si>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</si>
  <si>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</si>
  <si>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</si>
  <si>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</si>
  <si>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</si>
  <si>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</si>
  <si>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</si>
  <si>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</si>
  <si>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</si>
  <si>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</si>
  <si>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</si>
  <si>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</si>
  <si>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</si>
  <si>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</si>
  <si>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</si>
  <si>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</si>
  <si>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</si>
  <si>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</si>
  <si>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</si>
  <si>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</si>
  <si>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</si>
  <si>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</si>
  <si>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</si>
  <si>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</si>
  <si>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</si>
  <si>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</si>
  <si>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</si>
  <si>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</si>
  <si>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</si>
  <si>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</si>
  <si>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</si>
  <si>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</si>
  <si>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</si>
  <si>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</si>
  <si>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</si>
  <si>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</si>
  <si>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</si>
  <si>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</si>
  <si>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</si>
  <si>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</si>
  <si>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</si>
  <si>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</si>
  <si>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Форма 3</t>
  </si>
  <si>
    <t>(технологическом присоединении) к газораспределительным сетям</t>
  </si>
  <si>
    <t>(наименование зоны обслуживания/обособленной системы)</t>
  </si>
  <si>
    <t>Номер по порядку</t>
  </si>
  <si>
    <t>Категория заявителей</t>
  </si>
  <si>
    <t>Количество отклонённых заявок</t>
  </si>
  <si>
    <t xml:space="preserve">Количество выполненных присоединений </t>
  </si>
  <si>
    <t>количество, шт.</t>
  </si>
  <si>
    <r>
      <t>объём, м</t>
    </r>
    <r>
      <rPr>
        <sz val="8"/>
        <rFont val="Arial"/>
        <family val="2"/>
        <charset val="204"/>
      </rPr>
      <t>³</t>
    </r>
    <r>
      <rPr>
        <sz val="8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</si>
  <si>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</si>
  <si>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</si>
  <si>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</si>
  <si>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</si>
  <si>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</si>
  <si>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</si>
  <si>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</si>
  <si>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</si>
  <si>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стандартизованные ставки</t>
  </si>
  <si>
    <t>юридическое лицо</t>
  </si>
  <si>
    <t>II категория</t>
  </si>
  <si>
    <t>III категория</t>
  </si>
  <si>
    <r>
      <t>максимальный часовой расход газа более 500 м</t>
    </r>
    <r>
      <rPr>
        <sz val="8"/>
        <rFont val="Arial"/>
        <family val="2"/>
        <charset val="204"/>
      </rPr>
      <t>³</t>
    </r>
    <r>
      <rPr>
        <sz val="8"/>
        <rFont val="Times New Roman"/>
        <family val="1"/>
        <charset val="204"/>
      </rPr>
      <t xml:space="preserve"> и давлением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</si>
  <si>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</si>
  <si>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</si>
  <si>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</si>
  <si>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</si>
  <si>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</si>
  <si>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</si>
  <si>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r>
      <t>В ____</t>
    </r>
    <r>
      <rPr>
        <u/>
        <sz val="12"/>
        <rFont val="Times New Roman"/>
        <family val="1"/>
        <charset val="204"/>
      </rPr>
      <t>г. Челябинск___________________________________________</t>
    </r>
  </si>
  <si>
    <r>
      <rPr>
        <b/>
        <u/>
        <sz val="12"/>
        <rFont val="Times New Roman"/>
        <family val="1"/>
        <charset val="204"/>
      </rPr>
      <t xml:space="preserve">Общество с ограниченной ответственностью Индустриальный Парк "Станкомаш"  </t>
    </r>
    <r>
      <rPr>
        <u/>
        <sz val="12"/>
        <rFont val="Times New Roman"/>
        <family val="1"/>
        <charset val="204"/>
      </rPr>
      <t>(ООО "Индустриальный Парк "Станкомаш")</t>
    </r>
  </si>
  <si>
    <t>Количество                                               заключённых                                   договоров</t>
  </si>
  <si>
    <t>Количество поступивших                          заявок</t>
  </si>
  <si>
    <t>Количество поступивших запросов</t>
  </si>
  <si>
    <t>Количество выданных технических условий</t>
  </si>
  <si>
    <t>Количество отклонённых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</si>
  <si>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</si>
  <si>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</si>
  <si>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</si>
  <si>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</si>
  <si>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</si>
  <si>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</si>
  <si>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к приказу ФАС России
от 18.01.2019 № 38/19</t>
  </si>
  <si>
    <t>Количество удовлетворенных заявок, штук</t>
  </si>
  <si>
    <t>Количество заявок, находящихся на рассмотрении, штук</t>
  </si>
  <si>
    <t>в связи с отсутствием технической возможности</t>
  </si>
  <si>
    <t>в связи с отсутствием документов</t>
  </si>
  <si>
    <t>Количество поступивших заявок, штук</t>
  </si>
  <si>
    <t>Точка входа в газораспреде-лительную сеть</t>
  </si>
  <si>
    <t>в   г. Челябинск</t>
  </si>
  <si>
    <t>Количество отклоненных заявок, штук</t>
  </si>
  <si>
    <r>
      <rPr>
        <b/>
        <u/>
        <sz val="12"/>
        <rFont val="Times New Roman"/>
        <family val="1"/>
        <charset val="204"/>
      </rPr>
      <t xml:space="preserve">Общество с ограниченной ответственностью Индустриальный Парк "Станкомаш"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(ООО "Индустриальный Парк "Станкомаш")</t>
    </r>
  </si>
  <si>
    <t>ООО "Индустриальный Парк "Станкомаш"</t>
  </si>
  <si>
    <t>ГРП</t>
  </si>
  <si>
    <t>Наименование газораспределительной сети</t>
  </si>
  <si>
    <t>Газораспределительная сеть                                                                 ООО Индустриальный Парк "Станкомаш" г.Челябинск</t>
  </si>
  <si>
    <t>Приложение № 5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</si>
  <si>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</si>
  <si>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</si>
  <si>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</si>
  <si>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</si>
  <si>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</si>
  <si>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</si>
  <si>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</si>
  <si>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</si>
  <si>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</si>
  <si>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</si>
  <si>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</si>
  <si>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</si>
  <si>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</si>
  <si>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</si>
  <si>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</si>
  <si>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</si>
  <si>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Приложение № 4</t>
  </si>
  <si>
    <t xml:space="preserve">Информация о тарифах </t>
  </si>
  <si>
    <t xml:space="preserve"> на услуги по транспортировке газа</t>
  </si>
  <si>
    <t xml:space="preserve">по газораспределительным сетям на территории </t>
  </si>
  <si>
    <t>(наименование субъекта Российской Федерации)</t>
  </si>
  <si>
    <t>в</t>
  </si>
  <si>
    <t>Реквизиты приказа федерального органа исполнительной власти в области регулирования тарифов об установлении тарифа по газораспределительным сетям</t>
  </si>
  <si>
    <t>от</t>
  </si>
  <si>
    <t>767/18</t>
  </si>
  <si>
    <t>07.06.2019</t>
  </si>
  <si>
    <r>
      <t>Тарифы на услуги по транспортировке газа по газораспределительным сетям (руб./1000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) по группам потребителей с объемом потребления газа (млн.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/год)</t>
    </r>
  </si>
  <si>
    <r>
      <t>Тариф на услуги
по транспортировке газа
в транзитном потоке
(руб./1000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)</t>
    </r>
  </si>
  <si>
    <t>свыше
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</si>
  <si>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</si>
  <si>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</si>
  <si>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</si>
  <si>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</si>
  <si>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</si>
  <si>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</si>
  <si>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</si>
  <si>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13.07.2018</t>
  </si>
  <si>
    <t>по</t>
  </si>
  <si>
    <t>30.06.2019</t>
  </si>
  <si>
    <t>-</t>
  </si>
  <si>
    <t>01.07.2019</t>
  </si>
  <si>
    <t>30.06.2020</t>
  </si>
  <si>
    <t>01.07.2020</t>
  </si>
  <si>
    <t>30.06.2021</t>
  </si>
  <si>
    <t>01.07.2021</t>
  </si>
  <si>
    <t>30.06.2022</t>
  </si>
  <si>
    <t>01.07.2022</t>
  </si>
  <si>
    <t>г. Челябинск</t>
  </si>
  <si>
    <t>Приложение 10</t>
  </si>
  <si>
    <t>Индивидуальный проект</t>
  </si>
  <si>
    <t xml:space="preserve">Приложение № 6 </t>
  </si>
  <si>
    <t>№ п/п</t>
  </si>
  <si>
    <t>Наименование потребителя</t>
  </si>
  <si>
    <t>ООО "БВК"</t>
  </si>
  <si>
    <t>ООО "Модерн-Гласс"</t>
  </si>
  <si>
    <t>АО "ТНН"</t>
  </si>
  <si>
    <t>АО "РЭД"</t>
  </si>
  <si>
    <t>Форма 6</t>
  </si>
  <si>
    <t>ИП Первухин Л.В.</t>
  </si>
  <si>
    <t>ООО "КРУГ"</t>
  </si>
  <si>
    <t xml:space="preserve">ООО Индустриальный Парк "Станкомаш" </t>
  </si>
  <si>
    <t>ПЛАН</t>
  </si>
  <si>
    <t>ФАКТ</t>
  </si>
  <si>
    <t>ООО "Лизард"</t>
  </si>
  <si>
    <t>ООО "Научно-производственный центр гидроавтоматики"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</si>
  <si>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</si>
  <si>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 xml:space="preserve"> </t>
  </si>
  <si>
    <t>Приложение № 1</t>
  </si>
  <si>
    <t>Челябинской области</t>
  </si>
  <si>
    <t>Информация об основных показателях финансово-хозяйственной деятельности</t>
  </si>
  <si>
    <t>в сфере оказания услуг по транспортировке газа по газораспределительным</t>
  </si>
  <si>
    <t>сетям на территории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</si>
  <si>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</si>
  <si>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</si>
  <si>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</si>
  <si>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</si>
  <si>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</si>
  <si>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</si>
  <si>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</si>
  <si>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</si>
  <si>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</si>
  <si>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</si>
  <si>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</si>
  <si>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</si>
  <si>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</si>
  <si>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</si>
  <si>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</si>
  <si>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</si>
  <si>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</si>
  <si>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</si>
  <si>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</si>
  <si>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</si>
  <si>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</si>
  <si>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</si>
  <si>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</si>
  <si>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</si>
  <si>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</si>
  <si>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</si>
  <si>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</si>
  <si>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</si>
  <si>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</si>
  <si>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</si>
  <si>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</si>
  <si>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</si>
  <si>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</si>
  <si>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</si>
  <si>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</si>
  <si>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</si>
  <si>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</si>
  <si>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</si>
  <si>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</si>
  <si>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</si>
  <si>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</si>
  <si>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</si>
  <si>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</si>
  <si>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</si>
  <si>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</si>
  <si>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</si>
  <si>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</si>
  <si>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</si>
  <si>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</si>
  <si>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</si>
  <si>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</si>
  <si>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</si>
  <si>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</si>
  <si>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</si>
  <si>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</si>
  <si>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</si>
  <si>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</si>
  <si>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</si>
  <si>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</si>
  <si>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</si>
  <si>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</si>
  <si>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</si>
  <si>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</si>
  <si>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</si>
  <si>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</si>
  <si>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</si>
  <si>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</si>
  <si>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</si>
  <si>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</si>
  <si>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</si>
  <si>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</si>
  <si>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</si>
  <si>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</si>
  <si>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</si>
  <si>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</si>
  <si>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</si>
  <si>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</si>
  <si>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</si>
  <si>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</si>
  <si>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</si>
  <si>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</si>
  <si>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</si>
  <si>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</si>
  <si>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</si>
  <si>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</si>
  <si>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</si>
  <si>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</si>
  <si>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</si>
  <si>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</si>
  <si>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</si>
  <si>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</si>
  <si>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</si>
  <si>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</si>
  <si>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</si>
  <si>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</si>
  <si>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</si>
  <si>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</si>
  <si>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</si>
  <si>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</si>
  <si>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</si>
  <si>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</si>
  <si>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</si>
  <si>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</si>
  <si>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</si>
  <si>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</si>
  <si>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</si>
  <si>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</si>
  <si>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</si>
  <si>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</si>
  <si>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</si>
  <si>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</si>
  <si>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</si>
  <si>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</si>
  <si>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</si>
  <si>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</si>
  <si>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</si>
  <si>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</si>
  <si>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</si>
  <si>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на  20</t>
  </si>
  <si>
    <t>Приложение № 2</t>
  </si>
  <si>
    <t>Вид тарифа</t>
  </si>
  <si>
    <t xml:space="preserve">на территории </t>
  </si>
  <si>
    <t xml:space="preserve"> год в сфере оказания услуг по транспортировке газа</t>
  </si>
  <si>
    <t>Информация об объёмах транспортировки газа</t>
  </si>
  <si>
    <t>по газораспределительным сетям (с детализацией по группам газопотребления)</t>
  </si>
  <si>
    <r>
      <rPr>
        <b/>
        <sz val="11"/>
        <rFont val="Times New Roman"/>
        <family val="1"/>
        <charset val="204"/>
      </rPr>
      <t>Приложение № 1. Форма 3.</t>
    </r>
    <r>
      <rPr>
        <sz val="11"/>
        <rFont val="Times New Roman"/>
        <family val="1"/>
        <charset val="204"/>
      </rPr>
      <t xml:space="preserve"> Информация о тарифах на услуги по транспортировке газа по газораспределительным сетям. </t>
    </r>
  </si>
  <si>
    <r>
      <rPr>
        <b/>
        <sz val="11"/>
        <rFont val="Times New Roman"/>
        <family val="1"/>
        <charset val="204"/>
      </rPr>
      <t>Приложение № 7. Форма 2.</t>
    </r>
    <r>
      <rPr>
        <sz val="11"/>
        <rFont val="Times New Roman"/>
        <family val="1"/>
        <charset val="204"/>
      </rPr>
      <t xml:space="preserve"> Информация об условиях, на которых осуществляется оказание регулируемых услуг по транспортировке газа по газораспределительным сетям.</t>
    </r>
  </si>
  <si>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</si>
  <si>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</si>
  <si>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ИЮНЬ</t>
  </si>
  <si>
    <t>Точка входа в газораспределительную сеть</t>
  </si>
  <si>
    <t>Точка выхода из газораспределительной сети</t>
  </si>
  <si>
    <t>транзит</t>
  </si>
  <si>
    <t xml:space="preserve">Свободная мощность газораспределительной сети, млн. куб. м </t>
  </si>
  <si>
    <t>Объемы газа в соответствии с удовлетворенными заявками, 
млн. куб. м</t>
  </si>
  <si>
    <t>Объемы газа в соответствии                   с поступившими заявками, млн. куб. м</t>
  </si>
  <si>
    <t>Номер группы газопотребления/
транзит</t>
  </si>
  <si>
    <t>МАЙ</t>
  </si>
  <si>
    <t>АПРЕЛЬ</t>
  </si>
  <si>
    <t>МАРТ</t>
  </si>
  <si>
    <t>ФЕВРАЛЬ</t>
  </si>
  <si>
    <t>ЯНВАРЬ</t>
  </si>
  <si>
    <t>на</t>
  </si>
  <si>
    <t>за</t>
  </si>
  <si>
    <r>
      <rPr>
        <b/>
        <sz val="11"/>
        <rFont val="Times New Roman"/>
        <family val="1"/>
        <charset val="204"/>
      </rPr>
      <t>Приложение №6. Форма 2.</t>
    </r>
    <r>
      <rPr>
        <sz val="11"/>
        <rFont val="Times New Roman"/>
        <family val="1"/>
        <charset val="204"/>
      </rPr>
      <t xml:space="preserve"> Информация о регистрации и ходе реализации</t>
    </r>
    <r>
      <rPr>
        <u/>
        <sz val="11"/>
        <rFont val="Times New Roman"/>
        <family val="1"/>
        <charset val="204"/>
      </rPr>
      <t xml:space="preserve"> запросов</t>
    </r>
    <r>
      <rPr>
        <sz val="11"/>
        <rFont val="Times New Roman"/>
        <family val="1"/>
        <charset val="204"/>
      </rPr>
      <t xml:space="preserve"> о предоставлении технических условий на подключение (технологическое присоединение) к газораспределительным сетям.</t>
    </r>
  </si>
  <si>
    <r>
      <rPr>
        <b/>
        <sz val="11"/>
        <rFont val="Times New Roman"/>
        <family val="1"/>
        <charset val="204"/>
      </rPr>
      <t xml:space="preserve">Приложение № 5. Форма 2. </t>
    </r>
    <r>
      <rPr>
        <sz val="11"/>
        <rFont val="Times New Roman"/>
        <family val="1"/>
        <charset val="204"/>
      </rPr>
      <t xml:space="preserve">Информация о регистрации и ходе реализации </t>
    </r>
    <r>
      <rPr>
        <u/>
        <sz val="11"/>
        <rFont val="Times New Roman"/>
        <family val="1"/>
        <charset val="204"/>
      </rPr>
      <t>заявок</t>
    </r>
    <r>
      <rPr>
        <sz val="11"/>
        <rFont val="Times New Roman"/>
        <family val="1"/>
        <charset val="204"/>
      </rPr>
      <t xml:space="preserve"> на доступ к услугам по транспортировке газа по газораспределительным сетям.</t>
    </r>
  </si>
  <si>
    <r>
      <rPr>
        <b/>
        <sz val="11"/>
        <rFont val="Times New Roman"/>
        <family val="1"/>
        <charset val="204"/>
      </rPr>
      <t>Приложение №6. Форма 3.</t>
    </r>
    <r>
      <rPr>
        <sz val="11"/>
        <rFont val="Times New Roman"/>
        <family val="1"/>
        <charset val="204"/>
      </rPr>
      <t xml:space="preserve"> Информация о регистрации и ходе реализации </t>
    </r>
    <r>
      <rPr>
        <u/>
        <sz val="11"/>
        <rFont val="Times New Roman"/>
        <family val="1"/>
        <charset val="204"/>
      </rPr>
      <t>заявок</t>
    </r>
    <r>
      <rPr>
        <sz val="11"/>
        <rFont val="Times New Roman"/>
        <family val="1"/>
        <charset val="204"/>
      </rPr>
      <t xml:space="preserve"> о подключении (технологическом присоединении) к газораспределительным сетям.</t>
    </r>
  </si>
  <si>
    <t>Информация о порядке выполнения технологических, технических и других мероприятий, связанных</t>
  </si>
  <si>
    <t xml:space="preserve">с подключением (присоединением) к газораспределительным сетям </t>
  </si>
  <si>
    <t>Наименование газораспреде-лительной сети</t>
  </si>
  <si>
    <t>Точка 
входа в газораспреде-лительную сеть</t>
  </si>
  <si>
    <t>Точка 
выхода из газораспреде-лительной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</si>
  <si>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</si>
  <si>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</si>
  <si>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</si>
  <si>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</si>
  <si>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</si>
  <si>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</si>
  <si>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r>
      <rPr>
        <b/>
        <sz val="11"/>
        <rFont val="Times New Roman"/>
        <family val="1"/>
        <charset val="204"/>
      </rPr>
      <t>Приложение № 8. Форма 2.</t>
    </r>
    <r>
      <rPr>
        <sz val="11"/>
        <rFont val="Times New Roman"/>
        <family val="1"/>
        <charset val="204"/>
      </rPr>
      <t xml:space="preserve"> Информация о порядке выполнения технологических, технических и других мероприятий, связанных с подключением (присоединением) к газораспределительным сетям</t>
    </r>
  </si>
  <si>
    <t>*</t>
  </si>
  <si>
    <t xml:space="preserve">Социально значимые группы потребителей и население  на производственной площадке ООО Индустриальный Парк "Станкомаш" - отсутствуют. </t>
  </si>
  <si>
    <t>Приложение 8</t>
  </si>
  <si>
    <t>Информация об основных потребительских характеристиках регулируемых услуг</t>
  </si>
  <si>
    <t>и их соответствии стандартам качества</t>
  </si>
  <si>
    <t>по газораспределительным сетям на территории</t>
  </si>
  <si>
    <t>Место 
размещения
сведений в информационно-коммуникационной 
сети "Интернет"</t>
  </si>
  <si>
    <t>Реквизиты</t>
  </si>
  <si>
    <t>Показатель надежности услуг по транспортировке газа по газораспределительным сетям (Кнад)</t>
  </si>
  <si>
    <t>Показатель качества услуг по транспортировке газа по газораспределительным сетям (Ккач)</t>
  </si>
  <si>
    <t>Обобщенный показатель надежности и качества оказываемых услуг (Коб)</t>
  </si>
  <si>
    <t>Сведения о лицензии</t>
  </si>
  <si>
    <t>Челябинская область</t>
  </si>
  <si>
    <t>Приложение № 3</t>
  </si>
  <si>
    <t>№ ВХ-56-004925 от 29.02.2016г.</t>
  </si>
  <si>
    <r>
      <rPr>
        <b/>
        <sz val="11"/>
        <rFont val="Times New Roman"/>
        <family val="1"/>
        <charset val="204"/>
      </rPr>
      <t>Приложение № 3. Форма 3.</t>
    </r>
    <r>
      <rPr>
        <sz val="11"/>
        <rFont val="Times New Roman"/>
        <family val="1"/>
        <charset val="204"/>
      </rPr>
      <t xml:space="preserve"> Информация об основных потребительских характеристиках регулируемых услуг и их соответствии стандартам качества в сфере оказания услуг по транспортировке газа  по газораспределительным сетям</t>
    </r>
  </si>
  <si>
    <r>
      <t>Объемы газа, тыс.м</t>
    </r>
    <r>
      <rPr>
        <vertAlign val="superscript"/>
        <sz val="12"/>
        <rFont val="Times New Roman"/>
        <family val="1"/>
        <charset val="204"/>
      </rPr>
      <t>3</t>
    </r>
  </si>
  <si>
    <t>на 20</t>
  </si>
  <si>
    <t>открыть&gt;&gt;</t>
  </si>
  <si>
    <t>    Раскрытие информации (к приказу ФАС России от 18.01.2019 № 38/19)</t>
  </si>
  <si>
    <t>\</t>
  </si>
  <si>
    <t>Газораспределительная сеть                                                                                                                                                                               ООО Индустриальный Парк "Станкомаш"  г. Челябинск</t>
  </si>
  <si>
    <t>ИЮЛЬ</t>
  </si>
  <si>
    <r>
      <t xml:space="preserve">Информация о регистрации и ходе реализации </t>
    </r>
    <r>
      <rPr>
        <b/>
        <u/>
        <sz val="14"/>
        <rFont val="Times New Roman"/>
        <family val="1"/>
        <charset val="204"/>
      </rPr>
      <t>заявок</t>
    </r>
    <r>
      <rPr>
        <b/>
        <sz val="14"/>
        <rFont val="Times New Roman"/>
        <family val="1"/>
        <charset val="204"/>
      </rPr>
      <t xml:space="preserve"> о подключении (технологическом присоединении)</t>
    </r>
  </si>
  <si>
    <r>
      <t xml:space="preserve"> к газораспределительным сетям </t>
    </r>
    <r>
      <rPr>
        <b/>
        <i/>
        <sz val="14"/>
        <rFont val="Times New Roman"/>
        <family val="1"/>
        <charset val="204"/>
      </rPr>
      <t xml:space="preserve">ООО Индустриальный Парк "Станкомаш" </t>
    </r>
  </si>
  <si>
    <t>за  20</t>
  </si>
  <si>
    <t>открыть &gt;&gt;</t>
  </si>
  <si>
    <t>АВГУСТ</t>
  </si>
  <si>
    <t>ООО "РАМА"</t>
  </si>
  <si>
    <t>ГРП                                                                        г. Челябинск                                                                                                           ул. Енисейская 8</t>
  </si>
  <si>
    <t>СЕНТЯБРЬ</t>
  </si>
  <si>
    <t>ОКТЯБРЬ</t>
  </si>
  <si>
    <t>НОЯБРЬ</t>
  </si>
  <si>
    <t>ДЕКАБРЬ</t>
  </si>
  <si>
    <t>Объемы газа в соответствии с удовлетворенными заявками, млн. куб. м</t>
  </si>
  <si>
    <t>Дифференцированный тариф всего, в т.ч.:</t>
  </si>
  <si>
    <t>N</t>
  </si>
  <si>
    <t>Место размещения информации в информационно-коммуникационной сети "Интернет"</t>
  </si>
  <si>
    <t>Перечень документов, направляемых для рассмотрения запроса о выдаче технических условий</t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</si>
  <si>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</si>
  <si>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</si>
  <si>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</si>
  <si>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</si>
  <si>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</si>
  <si>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</si>
  <si>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Перечень документов,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</si>
  <si>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 объекта капитального строительства к сетям газораспределения через сети основного абонента</t>
  </si>
  <si>
    <t>Заявка о подключении (технологическом присоединении) объекта капитального строительства, расположенного в пределах некоммерческого объединения</t>
  </si>
  <si>
    <t>Заявка о подключении (технологическом присоединении) объекта капитального строительства при коллективной заявке</t>
  </si>
  <si>
    <t>Заявка о подключении (технологическом присоединении) объекта капитального строительства, расположенного в пределах территории, подлежащей комплексному освоению</t>
  </si>
  <si>
    <t>Договор о подключении (технологическом присоединении) 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</si>
  <si>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</si>
  <si>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Сведения о структурных подразделениях, осуществляющих прием заявок на подключение (технологическое присоединение)</t>
  </si>
  <si>
    <t xml:space="preserve">Информация об условиях, на которых осуществляется оказание услуг по подключению (технологическому присоединению) к газораспределительным сетям </t>
  </si>
  <si>
    <t>Приложение 9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</si>
  <si>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</si>
  <si>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</si>
  <si>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</si>
  <si>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</si>
  <si>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</si>
  <si>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</si>
  <si>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</si>
  <si>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</si>
  <si>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</si>
  <si>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</si>
  <si>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</si>
  <si>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</si>
  <si>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</si>
  <si>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</si>
  <si>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</si>
  <si>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</si>
  <si>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</si>
  <si>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</si>
  <si>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</si>
  <si>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</si>
  <si>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</si>
  <si>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</si>
  <si>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</si>
  <si>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</si>
  <si>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</si>
  <si>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</si>
  <si>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Сведения о приобретении оборудования, не входящего в сметы строек</t>
  </si>
  <si>
    <t>6.1.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</si>
  <si>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</si>
  <si>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</si>
  <si>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</si>
  <si>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</si>
  <si>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</si>
  <si>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8.1.</t>
  </si>
  <si>
    <t>Информация об инвестиционных программах ООО Индустриальный Парк "Станкомаш"</t>
  </si>
  <si>
    <t>ИНВЕСТИЦИОННАЯ ПРОГРАММА ОТСУТСТВУЕТ</t>
  </si>
  <si>
    <t>ООО "Промсырье"</t>
  </si>
  <si>
    <t>Форма 5</t>
  </si>
  <si>
    <t>Информация о наличии (отсутствии) технической возможности доступа к регулируемым услугам по транспортировке газа 
по магистральным газопроводам для целей определения возможности технологического присоединения
к газораспределительным сетям</t>
  </si>
  <si>
    <t>Субъект 
Российской 
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</si>
  <si>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</si>
  <si>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</si>
  <si>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</si>
  <si>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</si>
  <si>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</si>
  <si>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</si>
  <si>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</si>
  <si>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тыс. м3/час.</t>
  </si>
  <si>
    <t>ООО Индустриальный Парк "Станкомаш"  г.Челябинск</t>
  </si>
  <si>
    <t>Значение 
планового 
показателя                      на 2019-2023гг                Пост. № 77/3 от 29.11.2018г.</t>
  </si>
  <si>
    <t>Значение фактического показателя                                       за 2019 год         Пост. № 43/2 от 24.09.2020г.</t>
  </si>
  <si>
    <t>эл.энергия+экспертиза+транс.усл.</t>
  </si>
  <si>
    <t>газ</t>
  </si>
  <si>
    <t>матер.и зап.части+охр.труда+тов.хоз.быт+инстр.остн.</t>
  </si>
  <si>
    <t>ХВС +ВО</t>
  </si>
  <si>
    <t>Услуги по обслуживанию оборудования КИПиА</t>
  </si>
  <si>
    <t>в объектах газораспределительной организации</t>
  </si>
  <si>
    <t>ГРПБ</t>
  </si>
  <si>
    <t>https://stankomash.konar.ru/raskrytie-informacii/</t>
  </si>
  <si>
    <t>период с 01.12.2022 по 31.12.2022</t>
  </si>
  <si>
    <t>период с 01.11.2022 по 30.11.2022</t>
  </si>
  <si>
    <t>11.2022</t>
  </si>
  <si>
    <t>12.2022</t>
  </si>
  <si>
    <t>период с 01.10.2022 по 31.10.2022</t>
  </si>
  <si>
    <t>10.2022</t>
  </si>
  <si>
    <t>период с 01.09.2022 по 30.09.2022</t>
  </si>
  <si>
    <t>09.2022</t>
  </si>
  <si>
    <t>период с 01.08.2022 по 31.08.2022</t>
  </si>
  <si>
    <t>08.2022</t>
  </si>
  <si>
    <t>07.2022</t>
  </si>
  <si>
    <t>период с 01.07.2022 по 31.07.2022</t>
  </si>
  <si>
    <t>период с 01.06.2022 по 30.06.2022</t>
  </si>
  <si>
    <t>06.2022</t>
  </si>
  <si>
    <t>период с 01.05.2022 по 31.05.2022</t>
  </si>
  <si>
    <t>05.2022</t>
  </si>
  <si>
    <t>период с 01.04.2022 по 30.04.2022</t>
  </si>
  <si>
    <t>04.2022</t>
  </si>
  <si>
    <t>03.2022</t>
  </si>
  <si>
    <t>период с 01.03.2022 по 31.03.2022</t>
  </si>
  <si>
    <t>02.2022</t>
  </si>
  <si>
    <t>период с 01.02.2022 по 28.02.2022</t>
  </si>
  <si>
    <t>01.2022</t>
  </si>
  <si>
    <t>период с 01.01.2022 по 31.01.2022</t>
  </si>
  <si>
    <t xml:space="preserve">*Социально значимые группы потребителей и население  на производственной площадке ООО Индустриальный Парк "Станкомаш" - отсутствуют. </t>
  </si>
  <si>
    <t>ООО Индустриальный Парк "Станкомаш"*</t>
  </si>
  <si>
    <t>Газопроводы вводы к промышленным предприятиям</t>
  </si>
  <si>
    <t xml:space="preserve">Присоединение в зависимости от возможностей технологии, может производится как с прекращением подачи газа потребителям системы газораспределения и сбросом газа в атмосферу, так и без отключений и сброса газа. 
В том случае, если необходимо произвести прекращение подачи газа потребителям, посредством запорной арматуры на газопроводах, выполняется отключение участка, к которому производится присоединение. 
При приминении устройства "для присоединения без прекращения газоснабжения", прекращени газоснабжения не требуется.
</t>
  </si>
  <si>
    <t>При прекращении газоснабжения:
1) Отключения участка газопровода, к которому планируется произвести подклбючение;
2) Освобождение газопровода от газа с выработкой на потребителя и сбросом отсатков газа в атмосферу;
3) Продувка воздухом или инертным газом;
4) Контроль загозованности в газопроводе;
5) Контрольная опрессовка присоединяемого объекта;
6) присоединение;
7)Испытание на гермитичность места присоединения;
8) Совместная опрессовка вновь присоединенного объекта и отключенного участка газопровода;
9) Пуск газа.
Без прекращения газоснабжения:
1) Контрольная опрессовка присоединяемого объекта;
2) Присоединение;
3) Испытание на гермитичность места присоединения;
4) Пуск газа с использованием устройствадля присоединения без прекращения газоснабжения</t>
  </si>
  <si>
    <t>1) Сдача законного строительством объекта газоснабжения комиссии с участием представителя газораспределительной организации;
2) Получение разрешения на ввод объекта в эксплуатацию;
3) Согласование прекращения газоснабжения портебителей .</t>
  </si>
  <si>
    <t>2022 год</t>
  </si>
  <si>
    <r>
      <rPr>
        <b/>
        <sz val="11"/>
        <rFont val="Times New Roman"/>
        <family val="1"/>
        <charset val="204"/>
      </rPr>
      <t xml:space="preserve">Приложение № 2. Форма 6. </t>
    </r>
    <r>
      <rPr>
        <sz val="11"/>
        <rFont val="Times New Roman"/>
        <family val="1"/>
        <charset val="204"/>
      </rPr>
      <t>Информация об основных показателях финансово-хозяйственной деятельности в сфере оказания услуг по транспортировке газа по газораспределительным сетям</t>
    </r>
    <r>
      <rPr>
        <b/>
        <sz val="11"/>
        <rFont val="Times New Roman"/>
        <family val="1"/>
        <charset val="204"/>
      </rPr>
      <t xml:space="preserve"> ПЛАН 2022.</t>
    </r>
  </si>
  <si>
    <r>
      <rPr>
        <b/>
        <sz val="11"/>
        <rFont val="Times New Roman"/>
        <family val="1"/>
        <charset val="204"/>
      </rPr>
      <t xml:space="preserve">Приложение № 2. Форма 6. </t>
    </r>
    <r>
      <rPr>
        <sz val="11"/>
        <rFont val="Times New Roman"/>
        <family val="1"/>
        <charset val="204"/>
      </rPr>
      <t xml:space="preserve">Информация об основных показателях финансово-хозяйственной деятельности в сфере оказания услуг по транспортировке газа по газораспределительным сетям </t>
    </r>
    <r>
      <rPr>
        <b/>
        <sz val="11"/>
        <rFont val="Times New Roman"/>
        <family val="1"/>
        <charset val="204"/>
      </rPr>
      <t>ФАКТ 2022.</t>
    </r>
  </si>
  <si>
    <r>
      <rPr>
        <b/>
        <sz val="11"/>
        <rFont val="Times New Roman"/>
        <family val="1"/>
        <charset val="204"/>
      </rPr>
      <t>Приложение № 2. Форма 7. </t>
    </r>
    <r>
      <rPr>
        <sz val="11"/>
        <rFont val="Times New Roman"/>
        <family val="1"/>
        <charset val="204"/>
      </rPr>
      <t xml:space="preserve"> Информация об объёмах транспортировки газа  </t>
    </r>
    <r>
      <rPr>
        <b/>
        <sz val="11"/>
        <rFont val="Times New Roman"/>
        <family val="1"/>
        <charset val="204"/>
      </rPr>
      <t xml:space="preserve">ПЛАН на  2022 </t>
    </r>
    <r>
      <rPr>
        <sz val="11"/>
        <rFont val="Times New Roman"/>
        <family val="1"/>
        <charset val="204"/>
      </rPr>
      <t>год в сфере оказания услуг по транспортировке газа по газораспределительным сетям, с детализацией по группам газопотребления.</t>
    </r>
  </si>
  <si>
    <t>2022 года</t>
  </si>
  <si>
    <t>период  01.11.2022 по 30.11.2022  года</t>
  </si>
  <si>
    <t>период  01.12.2022 по 31.12.2022  года</t>
  </si>
  <si>
    <t>период  01.01.2022 по 31.01.2022  года</t>
  </si>
  <si>
    <t>период  01.02.2022 по 29.02.2022  года</t>
  </si>
  <si>
    <t>период  01.03.2022 по 31.03.2022  года</t>
  </si>
  <si>
    <t>период  01.04.2022 по 30.04.2022  года</t>
  </si>
  <si>
    <t>период  01.05.2022 по 31.05.2022  года</t>
  </si>
  <si>
    <t>период  01.06.2022 по 30.06.2022  года</t>
  </si>
  <si>
    <t>период  01.07.2022 по 31.07.2022  года</t>
  </si>
  <si>
    <t>период  01.08.2022 по 31.08.2022  года</t>
  </si>
  <si>
    <t>период  01.09.2022 по 30.09.2022  года</t>
  </si>
  <si>
    <t>период  01.10.2022 по 31.10.2022  года</t>
  </si>
  <si>
    <t>2022года</t>
  </si>
  <si>
    <t>период  01.09.2022 по 30.09.2022 года</t>
  </si>
  <si>
    <t>период  01.11.2022 по 30.11.2022 года</t>
  </si>
  <si>
    <t xml:space="preserve"> период с 01.01.2022 по 31.01.2022</t>
  </si>
  <si>
    <t xml:space="preserve"> период с 01.02.2022 по 29.02.2022</t>
  </si>
  <si>
    <t xml:space="preserve"> период с 01.04.2022 по 30.04.2022</t>
  </si>
  <si>
    <t xml:space="preserve">  период с 01.05.2022 по 31.05.2022</t>
  </si>
  <si>
    <t xml:space="preserve"> период с 01.06.2022 по 30.06.2022</t>
  </si>
  <si>
    <t xml:space="preserve"> период с 01.07.2022 по 31.07.2022</t>
  </si>
  <si>
    <t xml:space="preserve"> период с 01.08.2022 по 31.08.2022</t>
  </si>
  <si>
    <t xml:space="preserve"> период с 01.09.2022 по 30.09.2022</t>
  </si>
  <si>
    <t xml:space="preserve"> период с 01.10.2022 по 31.10.2022</t>
  </si>
  <si>
    <t xml:space="preserve"> период с 01.11.2022 по 30.11.2022</t>
  </si>
  <si>
    <t xml:space="preserve"> период с 01.12.2022 по 31.12.2022</t>
  </si>
  <si>
    <t xml:space="preserve"> период с 01.03.2022 по 31.03.2022</t>
  </si>
  <si>
    <t xml:space="preserve"> период с 01.05.2022 по 31.05.2022</t>
  </si>
  <si>
    <t xml:space="preserve"> период с 01.01.2022 по 31.03.2022</t>
  </si>
  <si>
    <t xml:space="preserve"> период с 01.04.2022 по 30.06.2022</t>
  </si>
  <si>
    <t xml:space="preserve">  период с 01.01.2022 по 31.01.2022</t>
  </si>
  <si>
    <t xml:space="preserve">  период с 01.02.2022 по 28.02.2022</t>
  </si>
  <si>
    <t xml:space="preserve">  период с 01.03.2022 по 31.03.2022</t>
  </si>
  <si>
    <t xml:space="preserve">  период с 01.04.2022 по 30.04.2022</t>
  </si>
  <si>
    <t xml:space="preserve">  период с 01.05.2022 по 30.06.2022</t>
  </si>
  <si>
    <r>
      <rPr>
        <b/>
        <sz val="11"/>
        <rFont val="Times New Roman"/>
        <family val="1"/>
        <charset val="204"/>
      </rPr>
      <t>Приложение № 2. Форма 7. </t>
    </r>
    <r>
      <rPr>
        <sz val="11"/>
        <rFont val="Times New Roman"/>
        <family val="1"/>
        <charset val="204"/>
      </rPr>
      <t xml:space="preserve"> Информация об объёмах транспортировки газа  </t>
    </r>
    <r>
      <rPr>
        <b/>
        <sz val="11"/>
        <rFont val="Times New Roman"/>
        <family val="1"/>
        <charset val="204"/>
      </rPr>
      <t xml:space="preserve">ФАКТ за  2022 </t>
    </r>
    <r>
      <rPr>
        <sz val="11"/>
        <rFont val="Times New Roman"/>
        <family val="1"/>
        <charset val="204"/>
      </rPr>
      <t>год в сфере оказания услуг по транспортировке газа по газораспределительным сетям, с детализацией по группам газопотребления.</t>
    </r>
  </si>
  <si>
    <r>
      <rPr>
        <b/>
        <sz val="11"/>
        <rFont val="Times New Roman"/>
        <family val="1"/>
        <charset val="204"/>
      </rPr>
      <t>Приложение № 4. Форма 5.</t>
    </r>
    <r>
      <rPr>
        <sz val="11"/>
        <rFont val="Times New Roman"/>
        <family val="1"/>
        <charset val="204"/>
      </rPr>
      <t xml:space="preserve"> Информация о наличии (отсутствии) технической возможности доступа к регулируемым услугам по транспортировке газа по газораспределительным сетям, </t>
    </r>
    <r>
      <rPr>
        <b/>
        <sz val="11"/>
        <rFont val="Times New Roman"/>
        <family val="1"/>
        <charset val="204"/>
      </rPr>
      <t>ПЛАН 2022 г.</t>
    </r>
  </si>
  <si>
    <r>
      <rPr>
        <b/>
        <sz val="11"/>
        <rFont val="Times New Roman"/>
        <family val="1"/>
        <charset val="204"/>
      </rPr>
      <t>Приложение № 4. Форма 6.</t>
    </r>
    <r>
      <rPr>
        <sz val="11"/>
        <rFont val="Times New Roman"/>
        <family val="1"/>
        <charset val="204"/>
      </rPr>
      <t xml:space="preserve"> Информация о наличии (отсутствии) технической возможности доступа к регулируемым услугам по транспортировке газа по газораспределительным сетямдля целей определения возможности технологического присоединения, </t>
    </r>
    <r>
      <rPr>
        <b/>
        <sz val="11"/>
        <rFont val="Times New Roman"/>
        <family val="1"/>
        <charset val="204"/>
      </rPr>
      <t>ПЛАН 2022 г.</t>
    </r>
  </si>
  <si>
    <r>
      <rPr>
        <b/>
        <sz val="11"/>
        <rFont val="Times New Roman"/>
        <family val="1"/>
        <charset val="204"/>
      </rPr>
      <t>Приложение № 4. Форма 6.</t>
    </r>
    <r>
      <rPr>
        <sz val="11"/>
        <rFont val="Times New Roman"/>
        <family val="1"/>
        <charset val="204"/>
      </rPr>
      <t xml:space="preserve"> Информация о наличии (отсутствии) технической возможности доступа к регулируемым услугам по транспортировке газа по газораспределительным сетям, </t>
    </r>
    <r>
      <rPr>
        <b/>
        <sz val="11"/>
        <rFont val="Times New Roman"/>
        <family val="1"/>
        <charset val="204"/>
      </rPr>
      <t>ФАКТ 2022 г.</t>
    </r>
  </si>
  <si>
    <r>
      <rPr>
        <b/>
        <sz val="11"/>
        <rFont val="Times New Roman"/>
        <family val="1"/>
        <charset val="204"/>
      </rPr>
      <t xml:space="preserve">Приложение № 4. Форма 7. </t>
    </r>
    <r>
      <rPr>
        <sz val="11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газопотребления),</t>
    </r>
    <r>
      <rPr>
        <b/>
        <sz val="11"/>
        <rFont val="Times New Roman"/>
        <family val="1"/>
        <charset val="204"/>
      </rPr>
      <t xml:space="preserve"> ПЛАН 2022г.</t>
    </r>
  </si>
  <si>
    <r>
      <rPr>
        <b/>
        <sz val="11"/>
        <rFont val="Times New Roman"/>
        <family val="1"/>
        <charset val="204"/>
      </rPr>
      <t>Приложение № 4. Форма 7.</t>
    </r>
    <r>
      <rPr>
        <sz val="11"/>
        <rFont val="Times New Roman"/>
        <family val="1"/>
        <charset val="204"/>
      </rPr>
      <t xml:space="preserve"> 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газопотребления),</t>
    </r>
    <r>
      <rPr>
        <b/>
        <sz val="11"/>
        <rFont val="Times New Roman"/>
        <family val="1"/>
        <charset val="204"/>
      </rPr>
      <t> ФАКТ 2022г.</t>
    </r>
  </si>
  <si>
    <r>
      <rPr>
        <b/>
        <sz val="11"/>
        <rFont val="Times New Roman"/>
        <family val="1"/>
        <charset val="204"/>
      </rPr>
      <t>Приложение № 10.</t>
    </r>
    <r>
      <rPr>
        <sz val="11"/>
        <rFont val="Times New Roman"/>
        <family val="1"/>
        <charset val="204"/>
      </rPr>
      <t xml:space="preserve"> Информация о способах приобретения, стоимости и объемах товаров, необходимых для оказания услуг по транспортировке газа по трубопроводам,</t>
    </r>
    <r>
      <rPr>
        <b/>
        <sz val="11"/>
        <rFont val="Times New Roman"/>
        <family val="1"/>
        <charset val="204"/>
      </rPr>
      <t> за 2022г.</t>
    </r>
  </si>
  <si>
    <t>час</t>
  </si>
  <si>
    <t>ЭСК  ООО</t>
  </si>
  <si>
    <t>Услуги сотовой связи</t>
  </si>
  <si>
    <t>ПАО МТС</t>
  </si>
  <si>
    <t>с/ф № FOSS/0010705/ от 31.01.2022</t>
  </si>
  <si>
    <t>шт</t>
  </si>
  <si>
    <t>с/ф № FOSS/0010705/ от 28.02.2022</t>
  </si>
  <si>
    <t>1) Оформление акта приемки газораспеделительной системы;
2) Оформление на ввод объекта в эксплуатацию;
3) Согласование прекращения газонабжения потребителей.</t>
  </si>
  <si>
    <t>Перчатки CERVA BABBLER для защиты от механических рисков маслобензостойкие с повышенной износостойкостью (10)</t>
  </si>
  <si>
    <t>Перчатки ВС СНЕЖИНКА для защиты от пониженных температур (10)</t>
  </si>
  <si>
    <t>Паста для кожи очищающая с натуральным абразивом 200мл ГАРДА-СТАНДАРТ</t>
  </si>
  <si>
    <t>Перчатки ЭКСТРА для защиты от механических рисков хлопчатобумажные с ПВХ покрытием</t>
  </si>
  <si>
    <t>Мыло туалетное в обертке 100г</t>
  </si>
  <si>
    <t>Крем защитный от мороза, ветра и неблагоприятных погодных условий 100мл ГАРДА-СТАНДАРТ</t>
  </si>
  <si>
    <t>Списание на расходы ИП00-000144 от 22.02.2022 8:54:51</t>
  </si>
  <si>
    <t>Полумаска (респиратор) 3М 8122 FFP2 NR D</t>
  </si>
  <si>
    <t>пар</t>
  </si>
  <si>
    <t>УПД № М01/02-00011 от 01.02.2022</t>
  </si>
  <si>
    <t>Молот ООО</t>
  </si>
  <si>
    <t>УПД № М20/01-00053 от 20.01.2022</t>
  </si>
  <si>
    <t>УПД № М18/01-00038 от 20.01.2022</t>
  </si>
  <si>
    <t>УПД № М23/12-00082 от 23.12.2021</t>
  </si>
  <si>
    <t>УПД № М18/01-00023 от 18.01.2022</t>
  </si>
  <si>
    <t>Заглушка 325х8 ГОСТ 17379-2001</t>
  </si>
  <si>
    <t>ДЕЛЬТА ИНЖИНИРИНГ ПКП ООО</t>
  </si>
  <si>
    <t>УПД № 83 от 13.01.2022</t>
  </si>
  <si>
    <t>Списание на расходы ИП00-000231 от 28.02.2022 23:59:59</t>
  </si>
  <si>
    <t>Списание на расходы ИП00-000047 от 31.01.2022 13:03:18</t>
  </si>
  <si>
    <t>на (за) 2022 год в сфере транспортировки газа по газораспределительным сетям</t>
  </si>
  <si>
    <r>
      <rPr>
        <b/>
        <sz val="11"/>
        <rFont val="Times New Roman"/>
        <family val="1"/>
        <charset val="204"/>
      </rPr>
      <t>Приложение № 9. Форма 2.</t>
    </r>
    <r>
      <rPr>
        <sz val="11"/>
        <rFont val="Times New Roman"/>
        <family val="1"/>
        <charset val="204"/>
      </rPr>
      <t xml:space="preserve"> Информация об инвестиционных программах на (за) 2022 год в сфере транспортировки газа по газораспределительным сетям </t>
    </r>
  </si>
  <si>
    <r>
      <rPr>
        <b/>
        <sz val="11"/>
        <rFont val="Times New Roman"/>
        <family val="1"/>
        <charset val="204"/>
      </rPr>
      <t>Приложение № 8. Форма 3.</t>
    </r>
    <r>
      <rPr>
        <sz val="11"/>
        <rFont val="Times New Roman"/>
        <family val="1"/>
        <charset val="204"/>
      </rPr>
      <t xml:space="preserve"> Информация об условиях, на которых осуществляется оказание услуг по подключению (технологическому присоединению) к газораспределительным сетям </t>
    </r>
  </si>
  <si>
    <t xml:space="preserve"> период с 01.02.2022 по 28.02.2022</t>
  </si>
  <si>
    <t>№  113 от 28.02.2022</t>
  </si>
  <si>
    <t>Штуцер латунный 10х10мм 16бар арт.9348 SANTRADE</t>
  </si>
  <si>
    <t>Щетка-сметка 320мм арт.84632 СИБРТЕХ</t>
  </si>
  <si>
    <t>Распылитель жидкости 0,5л АЛЬТЕРНАТИВА</t>
  </si>
  <si>
    <t>Щетка по металлу однорядная баллонная арт.70616 СЕРВИС КЛЮЧ</t>
  </si>
  <si>
    <t>Лента клейкая монтажная двусторонняя VHB 12мм 1,5м 3M</t>
  </si>
  <si>
    <t>Стеллаж металлический двухсекционный МС-750 2000х2000х500мм 6 полок</t>
  </si>
  <si>
    <t>Списание на расходы ИП00-000391 от 29.04.2022 10:08:10</t>
  </si>
  <si>
    <t>Списание на расходы ИП00-000461 от 30.04.2022 23:59:59</t>
  </si>
  <si>
    <t>Списание на расходы ИП00-000394 от 30.04.2022 12:17:25
Списание товаров на расходы</t>
  </si>
  <si>
    <t>Прокладка паронитовая фланцевая Ду50мм ПОН-А (1,0-6,3) толщина 3мм ГОСТ 15180-86</t>
  </si>
  <si>
    <t>Прокладка паронитовая фланцевая Ду80мм ПОН-А (1,0-6,3) толщина 3мм ГОСТ 15180-86</t>
  </si>
  <si>
    <t>Прокладка паронитовая фланцевая Ду100мм ПОН-А (1,0-6,3) толщина 3мм ГОСТ 15180-86</t>
  </si>
  <si>
    <t>Прокладка паронитовая фланцевая Ду400мм ПОН-Б (25) толщина 3мм ГОСТ 15180-86</t>
  </si>
  <si>
    <t>Прокладка паронитовая фланцевая Ду200мм ПОН-Б (25) толщина 3мм ГОСТ 15180-86</t>
  </si>
  <si>
    <t>Хомут нейлоновый NCT-036-150-100/WH 3,6х150мм (в упак.100шт) цв.белый арт.71040 NAVIGATOR</t>
  </si>
  <si>
    <t>Бирка кабельная маркировочная квадратная У134</t>
  </si>
  <si>
    <t>Списание на расходы ИП00-000446 от 30.04.2022 23:59:59
Списание товаров на расходы</t>
  </si>
  <si>
    <t>Хомут червячный 12-22/9 W2 ZIP
Кладовая УГиРО</t>
  </si>
  <si>
    <t>Хомут червячный 10-16/9 W2 ZIP</t>
  </si>
  <si>
    <t>Крем регенерирующий 100мл ГАРДА-СТАНДАРТ</t>
  </si>
  <si>
    <t>Списание на расходы ИП00-000383 от 27.04.2022 23:59:59
Списание товаров на расходы</t>
  </si>
  <si>
    <t>Услуги по обслуживанию оборудования КИПиА (ВПР) - метрологическое обеспечение объектов за 11.2021-03.2022 год за Апрель 2022г.</t>
  </si>
  <si>
    <t>№  336 от 30.04.2022</t>
  </si>
  <si>
    <t>Услуги по обслуживанию оборудования КИПиА (Пункт редуцирования)</t>
  </si>
  <si>
    <t>Услуги по обслуживанию оборудования КИПиА (ППР) - Коммерческие узлы учета газа в ГРУ. Плановое техническое обслуживание за Апрель 2022г.</t>
  </si>
  <si>
    <t>ООО "ТД "Челябинский завод Промышленного оборудования"</t>
  </si>
  <si>
    <t>№ 52 от 02.03.2022</t>
  </si>
  <si>
    <t>ИЦ ИЭ ООО</t>
  </si>
  <si>
    <t>№47 от 04.03.2022</t>
  </si>
  <si>
    <t>КАРЬЕРНЫЕ ТЕХНОЛОГИИ ООО ПКФ</t>
  </si>
  <si>
    <t>№ 14 от 31.03.2022</t>
  </si>
  <si>
    <t>№ 7154 от 18.04.2022</t>
  </si>
  <si>
    <t>Т Драйв ООО</t>
  </si>
  <si>
    <t>ЭЛЕКТРОТЕХМОНТАЖ ТД ООО</t>
  </si>
  <si>
    <t>№ 512/2524282296 от 11.04.2022</t>
  </si>
  <si>
    <t>№ М25/03-00029 от 25.03.2022</t>
  </si>
  <si>
    <t>МОЛОТ ООО</t>
  </si>
  <si>
    <t>№ М06/04-00027 от 06.04.2022</t>
  </si>
  <si>
    <t>№ М29/03-00061 от 29.03.2022</t>
  </si>
  <si>
    <t>_Круг отрезной 125х1,0х22,23 AS 60 T BF Expert for Metal арт.2608603396 BOSCH</t>
  </si>
  <si>
    <t>Полотно вафельное отбеленное 0,45-0,6м</t>
  </si>
  <si>
    <t>Смазка ЛИТОЛ-24 ГОСТ 21150-8</t>
  </si>
  <si>
    <t>Материал фильтрующий ФВР-100-2-20G2</t>
  </si>
  <si>
    <t>Лента сигнальная красно-белая 50ммх200м арт.89030 СИБРТЕХ</t>
  </si>
  <si>
    <t>Кисть плоская 100мм</t>
  </si>
  <si>
    <t>Списание на расходы ИП00-000498 от 18.05.2022</t>
  </si>
  <si>
    <t xml:space="preserve">Списание на расходы ИП00-000498 от 18.05.2022 </t>
  </si>
  <si>
    <t>Списание на расходы ИП00-000499 от 18.05.2022</t>
  </si>
  <si>
    <t>Прокладка фторопластовая 1” 2мм</t>
  </si>
  <si>
    <t>Списание на расходы ИП00-000533 от 23.05.2022</t>
  </si>
  <si>
    <t xml:space="preserve">Списание на расходы ИП00-000533 от 23.05.2022 </t>
  </si>
  <si>
    <t xml:space="preserve">Списание на расходы ИП00-000543 от 24.05.2022 </t>
  </si>
  <si>
    <t>Перчатки CERVA BABBLER для защиты от механических рисков маслобензостойкие с повышенной износостойко</t>
  </si>
  <si>
    <t xml:space="preserve">Паста для кожи очищающая с натуральным абразивом 200мл </t>
  </si>
  <si>
    <t>№ ММ18/03-015 от 18.03.2021</t>
  </si>
  <si>
    <t>№ 1901 от 18.10.2021</t>
  </si>
  <si>
    <t>Меркурий ООО ТД</t>
  </si>
  <si>
    <t>ПАРТНЁРУРАЛ ПЛЮС ООО</t>
  </si>
  <si>
    <t>№ 2005-0005 от 20.05.2021</t>
  </si>
  <si>
    <t>МЕГАЛИТ ООО</t>
  </si>
  <si>
    <t>№ 285 от 13.05.2021</t>
  </si>
  <si>
    <t>№ 13 от 31.03.2022</t>
  </si>
  <si>
    <t>№ 31802 от 25.05.2022</t>
  </si>
  <si>
    <t>Челябинск-Восток-Сервис ООО</t>
  </si>
  <si>
    <t>№ 16794 от 27.05.2021</t>
  </si>
  <si>
    <t>№ М28/04-00021 от 28.04.2022</t>
  </si>
  <si>
    <t>№ М13/05-00035 от 13.05.2022</t>
  </si>
  <si>
    <t>№ М19/04-00034 от 19.04.2022</t>
  </si>
  <si>
    <t>ИП Климцова А.В.</t>
  </si>
  <si>
    <t>Подземметаллзащита ООО</t>
  </si>
  <si>
    <t>Профобслуживание средств электрозащиты и обследование подземного газопровода высокого давления ГРП ООО ИПС 1 полугодие 2022г.</t>
  </si>
  <si>
    <t>с/ф № FOSS/0010705/ от 30.06.2022</t>
  </si>
  <si>
    <t>с/ф № 42/1 от 30.06.2022</t>
  </si>
  <si>
    <t>Услуги по обслуживанию оборудования КИПиА (ВПР), Метрологическое обеспечение объектов за Июнь 2022 г.</t>
  </si>
  <si>
    <t>УПД № 562 от 30.06.2022</t>
  </si>
  <si>
    <t>ЭСК ООО</t>
  </si>
  <si>
    <t>Спрей-репеллент защитный от укусов насекомых 100мл РЕФТАМИД</t>
  </si>
  <si>
    <t>УПД № М0106-000036 от 01.06.2022</t>
  </si>
  <si>
    <t>с/ф № FOSS/0010705/ от 31.05.2022</t>
  </si>
  <si>
    <t>с/ф № FOSS/0010705/ от 31.03.2022</t>
  </si>
  <si>
    <t>с/ф № FOSS/0010705/ от 30.04.2022</t>
  </si>
  <si>
    <t>с/ф № FOSS/0010705/ от 31.07.2022</t>
  </si>
  <si>
    <t>С-ф М0607-000043 от 06.07.2022</t>
  </si>
  <si>
    <t>С-ф М1606-000019 от 16.06.2022</t>
  </si>
  <si>
    <t>С-ф М2206-000046 от 22.06.2022</t>
  </si>
  <si>
    <t>С-фаМ2206-000046 от 22.06.2022</t>
  </si>
  <si>
    <t>С-ф М2806-000054 от 28.06.2022</t>
  </si>
  <si>
    <t>С-ф М1207-000042 от 12.07.2022</t>
  </si>
  <si>
    <t>1 квартал 2022</t>
  </si>
  <si>
    <t>2 квартал 2022</t>
  </si>
  <si>
    <t>3 квартал 2022</t>
  </si>
  <si>
    <t>30.11.2022</t>
  </si>
  <si>
    <t>01.12.2022</t>
  </si>
  <si>
    <t>30.06.2023</t>
  </si>
  <si>
    <t>01.07.2024</t>
  </si>
  <si>
    <t>01.07.2025</t>
  </si>
  <si>
    <t>30.06.2025</t>
  </si>
  <si>
    <t xml:space="preserve"> период с 01.07.2022 по 31.09.2022</t>
  </si>
  <si>
    <t xml:space="preserve">  период с 01.07.2022 по 31.10.2022</t>
  </si>
  <si>
    <t>период с 01.07.2022 по 30.09.2022</t>
  </si>
  <si>
    <t>период с 01.04.2022 по 30.06.2022</t>
  </si>
  <si>
    <t>чел</t>
  </si>
  <si>
    <t>ОМЕГА ООО</t>
  </si>
  <si>
    <t>акт № 1798 от 31.07.2022</t>
  </si>
  <si>
    <t>Услуги по проведению мед. смотра</t>
  </si>
  <si>
    <t>828/22</t>
  </si>
  <si>
    <t>16.11.2022</t>
  </si>
  <si>
    <t>период  01.01.2022 по 31.12.2022  года</t>
  </si>
  <si>
    <t>4 квартал 2022</t>
  </si>
  <si>
    <t xml:space="preserve"> период с 01.11.2022 по 31.12.2022</t>
  </si>
  <si>
    <t>с/ф № FOSS/0010705/ от 31.08.2022</t>
  </si>
  <si>
    <t>Услуги по обслуживанию оборудования КИПиА (ВПР) метрологическое обеспечение объектов за Август 2022 г.</t>
  </si>
  <si>
    <t>чел.час</t>
  </si>
  <si>
    <t>ООО "ЭСК"</t>
  </si>
  <si>
    <t>с/ф № 725 от 31.08.2022</t>
  </si>
  <si>
    <t>Масло цепное 80W90 1л арт.73/8/2/1 HUTER</t>
  </si>
  <si>
    <t>Доска магнитно-маркерная ULTRA 60х90см ATTACHE ECONOMY</t>
  </si>
  <si>
    <t>Маркер для досок 3мм цв.ассорти (в упак.4шт) KORES (вне прайса)</t>
  </si>
  <si>
    <t>_Цепь низкопрофильная 3/8" 1,3мм 56зв. 91VXL056E OREGON</t>
  </si>
  <si>
    <t>Аккумулятор для радиостанции 1XN4002 700mAh 4,8V NI-mH MOTOROLLA</t>
  </si>
  <si>
    <t>Комбинезон MICRO MAX NS LAKELAND одноразовый для малярных работ цв.белый</t>
  </si>
  <si>
    <t>_Круг отрезной 41 125х1,2х22,23 A54 S BF ЛУГА</t>
  </si>
  <si>
    <t>Ремкомплект РДП200 (мембраны и пружины) СФЕРА-ГК</t>
  </si>
  <si>
    <t>Пилот для РДП-200 СФЕРА-ГК</t>
  </si>
  <si>
    <t>Труба ДКРНМ 8х1 НД М2 БУ ГОСТ 617-2006</t>
  </si>
  <si>
    <t>М2607-000027 от 26.07.2022</t>
  </si>
  <si>
    <t>М0108-000003 от 01.08.2022</t>
  </si>
  <si>
    <t>С/ф № 508-0014 от 05.08.2022</t>
  </si>
  <si>
    <t>Комус ООО</t>
  </si>
  <si>
    <t>с/ф 23144455 от 03.08.22</t>
  </si>
  <si>
    <t>с/ф 23164806 от 03.08.2022</t>
  </si>
  <si>
    <t>М0408-000040 от 04.08.2022 и 
М1208-000027 от 12.08.2022</t>
  </si>
  <si>
    <t>СФЕРА-ГК ООО</t>
  </si>
  <si>
    <t>с/ф № 142 от 08.08.2022</t>
  </si>
  <si>
    <t>ЦВЕТМЕТ ООО ТПК</t>
  </si>
  <si>
    <t>с/ф 1382 от 04.08.22</t>
  </si>
  <si>
    <t>ДВА СТАХАНОВЦА ООО</t>
  </si>
  <si>
    <t>№ 1681 от 02.08.2022</t>
  </si>
  <si>
    <t>с/ф № FOSS/0010705/ от 30.09.2022</t>
  </si>
  <si>
    <t>Услуги по обслуживанию оборудования КИПиА (ВПР) метрологическое обеспечение объектов</t>
  </si>
  <si>
    <t>с/ф № 818 от 30.09.2022</t>
  </si>
  <si>
    <t>Поверка/Газоонализатор портативный Drager X-am 2500 тип MQG 0011/ Drager X-am 2500 тип MQG 0011/Drager X-am 2500 тип MQG 0011</t>
  </si>
  <si>
    <t>с/ф № 761 от 07.09.2022</t>
  </si>
  <si>
    <t>Настройка, юстировка газоанализаторов, сигнализаторов</t>
  </si>
  <si>
    <t>с/ф № 762 от 07.09.2022</t>
  </si>
  <si>
    <t xml:space="preserve">Услуги по ТОиР технологического электрооборудования (ВПР), Заказ на ремонт 00066140 от 16.06.2022 , Замена потолочных светильников в комнате отдыха газовой службы и в коридоре перед ней ( цех №69, 1-ый этаж) </t>
  </si>
  <si>
    <t>с/ф № FOSS/0010705/ от 31.10.2022</t>
  </si>
  <si>
    <t>М2909-000024 от 29,09,22</t>
  </si>
  <si>
    <t>Перчатки ВС СНЕЖИНКА для защиты от пониженных температур</t>
  </si>
  <si>
    <t>М2709-000029 от 27.09.2022</t>
  </si>
  <si>
    <t>М0610-000076 от 06.10.2022</t>
  </si>
  <si>
    <t>ООО "ЭСК" 
(ФБУ "ЧЕЛЯБИНСКИЙ ЦСМ")</t>
  </si>
  <si>
    <t>с/ф № 913 от 11.10.2022</t>
  </si>
  <si>
    <t>с/ф № 914 от 11.10.2022</t>
  </si>
  <si>
    <t>с/ф № 915 от 20.10.2022</t>
  </si>
  <si>
    <t>Поверка/Измеритель дифференциального давления TESTO 312/ TESTO 312/TESTO 312</t>
  </si>
  <si>
    <t>с/ф № 923 от 14.10.2022</t>
  </si>
  <si>
    <t>Настройка, юстировка, газоанализаторов, сигнализаторов</t>
  </si>
  <si>
    <t>с/ф № FOSS/0010705/ от 31.12.2022</t>
  </si>
  <si>
    <t>с/ф № FOSS/0010705/ от 30.11.2022</t>
  </si>
  <si>
    <t>Поверка/Газоанализаторов горючих газов Testo-316 Ex/Testo-316
Ex/Testo-316 Ex</t>
  </si>
  <si>
    <t>Поверка/анализаторов дымовых газов Тesto 330-2 LL/Testo 330-2 LL/Testo 330-2 LL</t>
  </si>
  <si>
    <t>с/ф № 924 от 14.10.2022</t>
  </si>
  <si>
    <t>ПромСтройСнаб ООО</t>
  </si>
  <si>
    <t>с/ф № 9 от 23.23.2022</t>
  </si>
  <si>
    <t>с/ф №1065 от 30.11.2022</t>
  </si>
  <si>
    <t>Услуги по обслуживанию оборудования КИПиА (ППР), Заказ на ремонт 00077554 от 27.10.2022 ,  за Ноябрь 2022 г.</t>
  </si>
  <si>
    <t>Услуги по обслуживанию оборудования КИПиА (ВПР), Заказ на ремонт 00076146 от 06.10.2022 , Требуется выполнить метрологическое обеспечение объектов ООО ИП  «Станкомаш» за 2022 год за Ноябрь 2022 г.</t>
  </si>
  <si>
    <t>закольцовка центрального газопровода с помощью подключения центрального газопровода к подземному в районе ГАК</t>
  </si>
  <si>
    <t>Прокладка А-50-2,5 ПОН-ГОСТ 15180-86</t>
  </si>
  <si>
    <t>Прокладка А-80-2,5 ПОН-ГОСТ 15180-86</t>
  </si>
  <si>
    <t>Прокладка А-100-2,5 ПОН-ГОСТ 15180-86</t>
  </si>
  <si>
    <t>с/ф № 26640 от 23.11.2022</t>
  </si>
  <si>
    <t>Валик малярный с ворсом из полиамида 100мм арт.89-0055 REXANT</t>
  </si>
  <si>
    <t>Метла полипропиленовая круглая с черенком 160х300мм арт.63205 СИБРТЕХ</t>
  </si>
  <si>
    <t>Валик из натурального меха с ручкой 250мм арт.80124 СИБРТЕХ</t>
  </si>
  <si>
    <t xml:space="preserve">Лопата снеговая 50х39мм с деревянным череноком </t>
  </si>
  <si>
    <t>Щетка сметка трехрядная 300х22х15мм</t>
  </si>
  <si>
    <t>Штуцер для шланга 1/4" НР елочка 10мм</t>
  </si>
  <si>
    <t>Прокладка фторопластовая Профитт 1 1/2 (в упак.50шт)</t>
  </si>
  <si>
    <t>Прокладка фторопластовая 1/4" (в упак.50шт)</t>
  </si>
  <si>
    <t>Нить для герметизации резьбовых соединений Tangit Uni-lock 20м HENKEL</t>
  </si>
  <si>
    <t>Хомут ленточный червячный 20-32мм арт.JTC-2N32 JTC</t>
  </si>
  <si>
    <t>Хомут червячный оцинкованная сталь 16-27мм NORD YADA</t>
  </si>
  <si>
    <t>Хомут червячный оцинкованная сталь 10-16мм NORD YADA</t>
  </si>
  <si>
    <t>Заготовка для ламинирования 100шт./уп. (ДУБЛИКАТ M0000529684)</t>
  </si>
  <si>
    <t>Внутреннее потребление ИП00-001623 от 30.11.2022 16:00:00
Списание товаров на расходы</t>
  </si>
  <si>
    <t>Внутреннее потребление ИП00-001579 от 30.11.2022 23:59:59
Списание товаров на расходы</t>
  </si>
  <si>
    <t>Внутреннее потребление ИП00-001580 от 30.11.2022 23:59:59
Списание товаров на расходы</t>
  </si>
  <si>
    <t>Внутреннее потребление ИП00-001611 от 30.11.2022 23:59:59
Списание товаров на расходы</t>
  </si>
  <si>
    <t>Внутреннее потребление ИП00-001622 от 30.11.2022 23:59:59
Списание товаров на расходы</t>
  </si>
  <si>
    <t>упак</t>
  </si>
  <si>
    <t>Заготовка для ламинирования 100шт./уп.</t>
  </si>
  <si>
    <t>Внутреннее потребление ИП00-001257 от 04.10.2022 10:35:14
Списание товаров на расходы</t>
  </si>
  <si>
    <t>Внутреннее потребление ИП00-001341 от 20.10.2022 11:55:19
Списание товаров на расходы</t>
  </si>
  <si>
    <t>Внутреннее потребление ИП00-001696 от 22.12.2022 7:53:32
Списание товаров на расходы</t>
  </si>
  <si>
    <t>Внутреннее потребление ИП00-001765 от 31.12.2022 0:00:00
Списание товаров на расходы</t>
  </si>
  <si>
    <t>Внутреннее потребление ИП00-001788 от 31.12.2022 23:59:59
Списание товаров на расходы</t>
  </si>
  <si>
    <t>Внутреннее потребление ИП00-001789 от 31.12.2022 23:59:59
Списание товаров на расходы</t>
  </si>
  <si>
    <t>Круг отрезной 125х1,0х22,23 AS 60 T BF Expert for Metal арт.2608603396 BOSCH</t>
  </si>
  <si>
    <t>Круг отрезной 125х1,0х22,23 AS 60 T BF Expert for Metal BOSCH</t>
  </si>
  <si>
    <t>Ветошь обтирочная ГОСТ 4643-75</t>
  </si>
  <si>
    <t>Замок навесной всепогодный 50мм длинная дужка арт.67194 FIT</t>
  </si>
  <si>
    <t>Грунт-эмаль по ржавчине RAL7004 серая SPECTRUM</t>
  </si>
  <si>
    <t>кг</t>
  </si>
  <si>
    <t>Приобретение товаров и услуг ИП00-002783 от 11.10.2022 23:59:59
Поступление услуг</t>
  </si>
  <si>
    <t>Приобретение товаров и услуг ИП00-002784 от 11.10.2022 23:59:59
Поступление услуг</t>
  </si>
  <si>
    <t>Приобретение товаров и услуг ИП00-002782 от 14.10.2022 23:59:59
Поступление услуг</t>
  </si>
  <si>
    <t>Приобретение товаров и услуг ИП00-003331 от 31.12.2022 23:59:59
Поступление услуг</t>
  </si>
  <si>
    <t>Услуги по обслуживанию оборудования КИПиА (ВПР), метрологическое обеспечение объектов за Декабрь 2022 г.</t>
  </si>
  <si>
    <t>№ 1123 от 31.12.2022</t>
  </si>
  <si>
    <t>ч</t>
  </si>
  <si>
    <t>Приобретение товаров и услуг ИП00-003224 от 28.12.2022 15:33:36
Поступление услуг</t>
  </si>
  <si>
    <t>с/ф № 42/2 от 30.12.2022</t>
  </si>
  <si>
    <t>Профобслуживание средств электрозащиты и обследование подземного газопровода высокого давления ГРП ООО ИПС 2 полугодие 2022г.</t>
  </si>
  <si>
    <t xml:space="preserve">прочие </t>
  </si>
  <si>
    <t>УПД №814 от 18.05.2022</t>
  </si>
  <si>
    <t>ТОРГ-12 №ST/1162 от 02.09.2021</t>
  </si>
  <si>
    <t>УПД №17688 от 07.06.2021</t>
  </si>
  <si>
    <t>Челябинск-Восток-Сервис</t>
  </si>
  <si>
    <t>КОМУС ООО</t>
  </si>
  <si>
    <t>№ 2513274 от 21,11,2022</t>
  </si>
  <si>
    <t xml:space="preserve">ИВДИС ТК ООО </t>
  </si>
  <si>
    <t>УПД №2581 от 07.06.2021 г.</t>
  </si>
  <si>
    <t>АКВАТРЕЙД ООО</t>
  </si>
  <si>
    <t>№ 1510 от 156,11,2022</t>
  </si>
  <si>
    <t>_Регулятор давления газа РДГБ-6 ЭПО СИГНАЛ</t>
  </si>
  <si>
    <t>№ 1534 от 21,11,2022</t>
  </si>
  <si>
    <t>ВСЕИНСТРУМЕНТЫ.РУ ООО</t>
  </si>
  <si>
    <t>№ 6161734-ЧЕЛ от 10,11,2022</t>
  </si>
  <si>
    <t>№ 26640 от 23,11,2022</t>
  </si>
  <si>
    <t>КРЕПЁЖНЫЕ СИСТЕМЫ ООО</t>
  </si>
  <si>
    <t>№ 2183 от 08,11,2022</t>
  </si>
  <si>
    <t>№25132714 от 21,11,2022</t>
  </si>
  <si>
    <t>ООО "Технопарк "Тракторозаводский"</t>
  </si>
  <si>
    <t>услуги не выставлены.</t>
  </si>
  <si>
    <t>,,-0,302-Первухин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</si>
</sst>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"/>
    <numFmt numFmtId="166" formatCode="0.000000"/>
    <numFmt numFmtId="167" formatCode="0.000"/>
    <numFmt numFmtId="168" formatCode="#,##0.00_ ;\-#,##0.00\ "/>
    <numFmt numFmtId="169" formatCode="0.0000"/>
    <numFmt numFmtId="170" formatCode="0.00000"/>
    <numFmt numFmtId="171" formatCode="_-* #,##0.0000\ _₽_-;\-* #,##0.0000\ _₽_-;_-* &quot;-&quot;??\ _₽_-;_-@_-"/>
    <numFmt numFmtId="172" formatCode="#,##0.000"/>
    <numFmt numFmtId="173" formatCode="_-* #,##0.0000\ _₽_-;\-* #,##0.0000\ _₽_-;_-* &quot;-&quot;????\ _₽_-;_-@_-"/>
    <numFmt numFmtId="174" formatCode="_-* #,##0.00000\ _₽_-;\-* #,##0.00000\ _₽_-;_-* &quot;-&quot;??\ _₽_-;_-@_-"/>
    <numFmt numFmtId="175" formatCode="#,##0.000000"/>
    <numFmt numFmtId="176" formatCode="#,##0.00000"/>
  </numFmts>
  <fonts count="88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2"/>
      <color indexed="12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8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Arial"/>
      <family val="2"/>
      <charset val="204"/>
    </font>
    <font>
      <u/>
      <sz val="8"/>
      <color indexed="12"/>
      <name val="Arial Cyr"/>
      <charset val="204"/>
    </font>
    <font>
      <sz val="10"/>
      <color indexed="12"/>
      <name val="Arial Cyr"/>
      <charset val="204"/>
    </font>
    <font>
      <u/>
      <sz val="10"/>
      <color rgb="FF0000FF"/>
      <name val="Arial Cyr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sz val="10"/>
      <color rgb="FFFF00FF"/>
      <name val="Times New Roman"/>
      <family val="1"/>
      <charset val="204"/>
    </font>
    <font>
      <sz val="10"/>
      <color rgb="FFCC3300"/>
      <name val="Times New Roman"/>
      <family val="1"/>
      <charset val="204"/>
    </font>
    <font>
      <sz val="10"/>
      <color rgb="FF00CC99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0"/>
      <color theme="2" tint="-0.499984740745262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8"/>
      <color theme="0"/>
      <name val="Arial"/>
      <family val="2"/>
    </font>
    <font>
      <sz val="8"/>
      <color theme="0"/>
      <name val="Arial"/>
      <family val="2"/>
      <charset val="204"/>
    </font>
    <font>
      <b/>
      <sz val="14"/>
      <color rgb="FF0000FF"/>
      <name val="Times New Roman"/>
      <family val="1"/>
      <charset val="204"/>
    </font>
    <font>
      <i/>
      <sz val="7"/>
      <name val="Times New Roman"/>
      <family val="1"/>
      <charset val="204"/>
    </font>
    <font>
      <sz val="9"/>
      <color theme="0"/>
      <name val="Arial"/>
      <family val="2"/>
      <charset val="204"/>
    </font>
    <font>
      <sz val="12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49" fillId="0" borderId="0"/>
    <xf numFmtId="0" fontId="29" fillId="0" borderId="0"/>
    <xf numFmtId="0" fontId="5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0" fontId="19" fillId="6" borderId="0" applyNumberFormat="0" applyBorder="0" applyAlignment="0" applyProtection="0"/>
    <xf numFmtId="0" fontId="53" fillId="0" borderId="0"/>
    <xf numFmtId="43" fontId="1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</cellStyleXfs>
  <cellXfs count="813">
    <xf numFmtId="0" fontId="0" fillId="0" borderId="0" xfId="0"/>
    <xf numFmtId="0" fontId="20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/>
    <xf numFmtId="0" fontId="24" fillId="0" borderId="0" xfId="0" applyFont="1" applyAlignment="1">
      <alignment horizontal="right"/>
    </xf>
    <xf numFmtId="0" fontId="26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49" fillId="0" borderId="11" xfId="37" applyNumberFormat="1" applyFont="1" applyBorder="1" applyAlignment="1">
      <alignment horizontal="left" wrapText="1" indent="1"/>
    </xf>
    <xf numFmtId="49" fontId="49" fillId="0" borderId="12" xfId="37" applyNumberFormat="1" applyFont="1" applyBorder="1" applyAlignment="1">
      <alignment horizontal="left" wrapText="1" indent="1"/>
    </xf>
    <xf numFmtId="0" fontId="20" fillId="0" borderId="0" xfId="0" applyFont="1" applyAlignment="1">
      <alignment vertical="center" wrapText="1"/>
    </xf>
    <xf numFmtId="0" fontId="24" fillId="0" borderId="0" xfId="38" applyNumberFormat="1" applyFont="1" applyBorder="1" applyAlignment="1">
      <alignment horizontal="left"/>
    </xf>
    <xf numFmtId="0" fontId="24" fillId="0" borderId="0" xfId="38" applyNumberFormat="1" applyFont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165" fontId="23" fillId="0" borderId="21" xfId="0" applyNumberFormat="1" applyFont="1" applyFill="1" applyBorder="1" applyAlignment="1">
      <alignment horizontal="right" vertical="center" wrapText="1"/>
    </xf>
    <xf numFmtId="0" fontId="23" fillId="0" borderId="17" xfId="39" applyNumberFormat="1" applyFont="1" applyFill="1" applyBorder="1" applyAlignment="1">
      <alignment horizontal="center" vertical="center" wrapText="1"/>
    </xf>
    <xf numFmtId="0" fontId="23" fillId="0" borderId="13" xfId="39" applyNumberFormat="1" applyFont="1" applyFill="1" applyBorder="1" applyAlignment="1">
      <alignment horizontal="center" vertical="center" wrapText="1"/>
    </xf>
    <xf numFmtId="165" fontId="23" fillId="0" borderId="22" xfId="39" applyNumberFormat="1" applyFont="1" applyFill="1" applyBorder="1" applyAlignment="1">
      <alignment horizontal="left" vertical="center" wrapText="1"/>
    </xf>
    <xf numFmtId="0" fontId="23" fillId="0" borderId="20" xfId="39" applyNumberFormat="1" applyFont="1" applyFill="1" applyBorder="1" applyAlignment="1">
      <alignment horizontal="center" vertical="center" wrapText="1"/>
    </xf>
    <xf numFmtId="165" fontId="23" fillId="0" borderId="21" xfId="39" applyNumberFormat="1" applyFont="1" applyFill="1" applyBorder="1" applyAlignment="1">
      <alignment horizontal="left" vertical="center" wrapText="1"/>
    </xf>
    <xf numFmtId="165" fontId="23" fillId="0" borderId="20" xfId="39" applyNumberFormat="1" applyFont="1" applyFill="1" applyBorder="1" applyAlignment="1">
      <alignment horizontal="left" vertical="center" wrapText="1"/>
    </xf>
    <xf numFmtId="165" fontId="23" fillId="0" borderId="14" xfId="39" applyNumberFormat="1" applyFont="1" applyFill="1" applyBorder="1" applyAlignment="1">
      <alignment horizontal="left" vertical="center" wrapText="1"/>
    </xf>
    <xf numFmtId="0" fontId="23" fillId="0" borderId="18" xfId="39" applyNumberFormat="1" applyFont="1" applyFill="1" applyBorder="1" applyAlignment="1">
      <alignment horizontal="center" vertical="center" wrapText="1"/>
    </xf>
    <xf numFmtId="49" fontId="23" fillId="0" borderId="14" xfId="39" applyNumberFormat="1" applyFont="1" applyFill="1" applyBorder="1" applyAlignment="1">
      <alignment horizontal="center" vertical="center" wrapText="1"/>
    </xf>
    <xf numFmtId="49" fontId="23" fillId="0" borderId="15" xfId="39" applyNumberFormat="1" applyFont="1" applyFill="1" applyBorder="1" applyAlignment="1">
      <alignment horizontal="center" vertical="center" wrapText="1"/>
    </xf>
    <xf numFmtId="165" fontId="23" fillId="0" borderId="14" xfId="39" applyNumberFormat="1" applyFont="1" applyFill="1" applyBorder="1" applyAlignment="1">
      <alignment horizontal="right" vertical="center" wrapText="1"/>
    </xf>
    <xf numFmtId="0" fontId="20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3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/>
    <xf numFmtId="0" fontId="20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right" vertical="top"/>
    </xf>
    <xf numFmtId="0" fontId="22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3" fillId="0" borderId="0" xfId="0" applyNumberFormat="1" applyFont="1" applyBorder="1" applyAlignment="1">
      <alignment horizontal="right"/>
    </xf>
    <xf numFmtId="0" fontId="23" fillId="0" borderId="0" xfId="0" applyNumberFormat="1" applyFont="1" applyBorder="1" applyAlignment="1">
      <alignment horizontal="right" vertical="top"/>
    </xf>
    <xf numFmtId="0" fontId="24" fillId="0" borderId="0" xfId="0" applyFont="1" applyAlignment="1">
      <alignment horizontal="center"/>
    </xf>
    <xf numFmtId="0" fontId="22" fillId="0" borderId="0" xfId="37" applyFont="1"/>
    <xf numFmtId="0" fontId="20" fillId="0" borderId="0" xfId="37" applyFont="1"/>
    <xf numFmtId="0" fontId="24" fillId="0" borderId="0" xfId="37" applyFont="1"/>
    <xf numFmtId="0" fontId="24" fillId="0" borderId="0" xfId="37" applyFont="1" applyAlignment="1">
      <alignment horizontal="left"/>
    </xf>
    <xf numFmtId="0" fontId="23" fillId="0" borderId="0" xfId="37" applyFont="1"/>
    <xf numFmtId="0" fontId="21" fillId="0" borderId="27" xfId="37" applyFont="1" applyBorder="1"/>
    <xf numFmtId="0" fontId="21" fillId="0" borderId="28" xfId="37" applyFont="1" applyBorder="1"/>
    <xf numFmtId="0" fontId="21" fillId="0" borderId="28" xfId="37" applyFont="1" applyBorder="1" applyAlignment="1">
      <alignment horizontal="center"/>
    </xf>
    <xf numFmtId="0" fontId="21" fillId="0" borderId="29" xfId="37" applyFont="1" applyBorder="1"/>
    <xf numFmtId="0" fontId="21" fillId="0" borderId="0" xfId="37" applyFont="1"/>
    <xf numFmtId="0" fontId="21" fillId="0" borderId="30" xfId="37" applyFont="1" applyBorder="1"/>
    <xf numFmtId="0" fontId="21" fillId="0" borderId="26" xfId="37" applyFont="1" applyBorder="1"/>
    <xf numFmtId="0" fontId="21" fillId="0" borderId="31" xfId="37" applyFont="1" applyBorder="1"/>
    <xf numFmtId="0" fontId="21" fillId="0" borderId="10" xfId="37" applyFont="1" applyBorder="1" applyAlignment="1">
      <alignment horizontal="center" vertical="center" wrapText="1"/>
    </xf>
    <xf numFmtId="0" fontId="21" fillId="0" borderId="10" xfId="37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5" fillId="0" borderId="0" xfId="0" applyFont="1" applyFill="1"/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3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 vertical="top"/>
    </xf>
    <xf numFmtId="0" fontId="24" fillId="0" borderId="0" xfId="37" applyFont="1" applyAlignment="1"/>
    <xf numFmtId="0" fontId="20" fillId="0" borderId="26" xfId="37" applyFont="1" applyFill="1" applyBorder="1" applyAlignment="1">
      <alignment horizontal="left"/>
    </xf>
    <xf numFmtId="0" fontId="21" fillId="0" borderId="26" xfId="37" applyFont="1" applyBorder="1" applyAlignment="1">
      <alignment horizontal="center"/>
    </xf>
    <xf numFmtId="49" fontId="21" fillId="0" borderId="28" xfId="37" applyNumberFormat="1" applyFont="1" applyFill="1" applyBorder="1" applyAlignment="1"/>
    <xf numFmtId="0" fontId="23" fillId="0" borderId="0" xfId="37" applyFont="1" applyBorder="1" applyAlignment="1">
      <alignment vertical="top"/>
    </xf>
    <xf numFmtId="0" fontId="20" fillId="0" borderId="0" xfId="37" applyFont="1" applyFill="1" applyBorder="1" applyAlignment="1">
      <alignment wrapText="1"/>
    </xf>
    <xf numFmtId="49" fontId="21" fillId="0" borderId="25" xfId="37" applyNumberFormat="1" applyFont="1" applyFill="1" applyBorder="1" applyAlignment="1">
      <alignment horizontal="right"/>
    </xf>
    <xf numFmtId="49" fontId="21" fillId="0" borderId="25" xfId="37" applyNumberFormat="1" applyFont="1" applyFill="1" applyBorder="1" applyAlignment="1">
      <alignment horizontal="left"/>
    </xf>
    <xf numFmtId="0" fontId="41" fillId="0" borderId="28" xfId="37" applyFont="1" applyBorder="1"/>
    <xf numFmtId="0" fontId="41" fillId="0" borderId="29" xfId="37" applyFont="1" applyBorder="1"/>
    <xf numFmtId="0" fontId="41" fillId="0" borderId="26" xfId="37" applyFont="1" applyBorder="1"/>
    <xf numFmtId="0" fontId="41" fillId="0" borderId="31" xfId="37" applyFont="1" applyBorder="1"/>
    <xf numFmtId="49" fontId="41" fillId="0" borderId="25" xfId="37" applyNumberFormat="1" applyFont="1" applyFill="1" applyBorder="1" applyAlignment="1"/>
    <xf numFmtId="49" fontId="41" fillId="0" borderId="32" xfId="37" applyNumberFormat="1" applyFont="1" applyFill="1" applyBorder="1" applyAlignment="1"/>
    <xf numFmtId="0" fontId="24" fillId="0" borderId="0" xfId="0" applyFont="1"/>
    <xf numFmtId="0" fontId="23" fillId="0" borderId="0" xfId="0" applyFont="1" applyBorder="1"/>
    <xf numFmtId="0" fontId="23" fillId="0" borderId="28" xfId="0" applyFont="1" applyBorder="1" applyAlignment="1">
      <alignment vertical="top"/>
    </xf>
    <xf numFmtId="0" fontId="24" fillId="0" borderId="26" xfId="37" applyFont="1" applyFill="1" applyBorder="1" applyAlignment="1"/>
    <xf numFmtId="0" fontId="24" fillId="0" borderId="0" xfId="37" applyFont="1" applyFill="1" applyBorder="1" applyAlignment="1"/>
    <xf numFmtId="0" fontId="24" fillId="0" borderId="26" xfId="37" applyFont="1" applyFill="1" applyBorder="1" applyAlignment="1">
      <alignment horizontal="left" indent="2"/>
    </xf>
    <xf numFmtId="0" fontId="24" fillId="0" borderId="0" xfId="37" applyFont="1" applyBorder="1" applyAlignment="1"/>
    <xf numFmtId="0" fontId="23" fillId="0" borderId="24" xfId="0" applyFont="1" applyBorder="1" applyAlignment="1">
      <alignment vertical="top"/>
    </xf>
    <xf numFmtId="168" fontId="35" fillId="0" borderId="0" xfId="0" applyNumberFormat="1" applyFont="1"/>
    <xf numFmtId="0" fontId="35" fillId="0" borderId="0" xfId="0" applyFont="1"/>
    <xf numFmtId="0" fontId="35" fillId="0" borderId="24" xfId="0" applyFont="1" applyBorder="1" applyAlignment="1">
      <alignment vertical="top"/>
    </xf>
    <xf numFmtId="168" fontId="23" fillId="0" borderId="0" xfId="0" applyNumberFormat="1" applyFont="1"/>
    <xf numFmtId="0" fontId="20" fillId="0" borderId="26" xfId="0" applyFont="1" applyFill="1" applyBorder="1" applyAlignment="1"/>
    <xf numFmtId="0" fontId="20" fillId="0" borderId="51" xfId="0" applyFont="1" applyBorder="1" applyAlignment="1">
      <alignment vertical="center" wrapText="1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4" fillId="0" borderId="0" xfId="0" applyFont="1" applyFill="1" applyAlignment="1"/>
    <xf numFmtId="0" fontId="30" fillId="0" borderId="0" xfId="0" applyFont="1" applyFill="1" applyAlignment="1"/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2" fillId="0" borderId="0" xfId="0" applyFont="1" applyFill="1" applyAlignment="1">
      <alignment horizontal="left" vertical="top" indent="2"/>
    </xf>
    <xf numFmtId="0" fontId="43" fillId="0" borderId="0" xfId="0" applyFont="1" applyFill="1"/>
    <xf numFmtId="0" fontId="44" fillId="0" borderId="0" xfId="0" applyFont="1" applyFill="1" applyAlignment="1"/>
    <xf numFmtId="0" fontId="23" fillId="0" borderId="0" xfId="0" applyFont="1" applyAlignment="1">
      <alignment horizontal="left"/>
    </xf>
    <xf numFmtId="49" fontId="23" fillId="0" borderId="13" xfId="38" applyNumberFormat="1" applyFont="1" applyBorder="1" applyAlignment="1">
      <alignment horizontal="center" vertical="top"/>
    </xf>
    <xf numFmtId="0" fontId="23" fillId="0" borderId="0" xfId="38" applyNumberFormat="1" applyFont="1" applyBorder="1" applyAlignment="1">
      <alignment horizontal="left"/>
    </xf>
    <xf numFmtId="49" fontId="23" fillId="0" borderId="0" xfId="38" applyNumberFormat="1" applyFont="1" applyBorder="1" applyAlignment="1">
      <alignment horizontal="center" vertical="top"/>
    </xf>
    <xf numFmtId="49" fontId="23" fillId="0" borderId="13" xfId="38" applyNumberFormat="1" applyFont="1" applyBorder="1" applyAlignment="1">
      <alignment horizontal="center" vertical="center"/>
    </xf>
    <xf numFmtId="0" fontId="23" fillId="0" borderId="0" xfId="38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4" fillId="0" borderId="26" xfId="0" applyFont="1" applyFill="1" applyBorder="1" applyAlignment="1">
      <alignment horizontal="center"/>
    </xf>
    <xf numFmtId="0" fontId="45" fillId="0" borderId="0" xfId="0" applyFont="1" applyFill="1" applyAlignment="1"/>
    <xf numFmtId="0" fontId="46" fillId="0" borderId="0" xfId="0" applyFont="1" applyFill="1"/>
    <xf numFmtId="0" fontId="45" fillId="0" borderId="0" xfId="0" applyFont="1" applyFill="1" applyAlignment="1">
      <alignment horizontal="right"/>
    </xf>
    <xf numFmtId="49" fontId="49" fillId="0" borderId="33" xfId="37" applyNumberFormat="1" applyFont="1" applyBorder="1" applyAlignment="1">
      <alignment horizontal="left" wrapText="1" indent="1"/>
    </xf>
    <xf numFmtId="49" fontId="23" fillId="0" borderId="10" xfId="0" applyNumberFormat="1" applyFont="1" applyBorder="1" applyAlignment="1">
      <alignment horizontal="center" vertical="top"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left"/>
    </xf>
    <xf numFmtId="0" fontId="21" fillId="0" borderId="0" xfId="0" applyFont="1" applyAlignment="1">
      <alignment horizontal="left" vertical="top"/>
    </xf>
    <xf numFmtId="0" fontId="25" fillId="0" borderId="0" xfId="0" applyFont="1"/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25" xfId="0" applyFont="1" applyBorder="1" applyAlignment="1">
      <alignment horizontal="left" vertical="top" wrapText="1"/>
    </xf>
    <xf numFmtId="0" fontId="22" fillId="0" borderId="0" xfId="0" applyFont="1" applyAlignment="1">
      <alignment horizontal="right" vertical="top"/>
    </xf>
    <xf numFmtId="0" fontId="23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30" fillId="0" borderId="0" xfId="0" applyFont="1" applyFill="1" applyAlignment="1">
      <alignment horizontal="left"/>
    </xf>
    <xf numFmtId="0" fontId="30" fillId="0" borderId="26" xfId="0" applyFont="1" applyFill="1" applyBorder="1" applyAlignment="1"/>
    <xf numFmtId="0" fontId="43" fillId="0" borderId="0" xfId="0" applyFont="1" applyFill="1" applyBorder="1" applyAlignment="1">
      <alignment vertical="top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24" xfId="0" applyFont="1" applyBorder="1" applyAlignment="1">
      <alignment horizontal="left" vertical="top"/>
    </xf>
    <xf numFmtId="0" fontId="23" fillId="0" borderId="41" xfId="0" applyNumberFormat="1" applyFont="1" applyFill="1" applyBorder="1" applyAlignment="1">
      <alignment horizontal="center" vertical="center" wrapText="1"/>
    </xf>
    <xf numFmtId="49" fontId="23" fillId="0" borderId="47" xfId="39" applyNumberFormat="1" applyFont="1" applyFill="1" applyBorder="1" applyAlignment="1">
      <alignment horizontal="center" vertical="center" wrapText="1"/>
    </xf>
    <xf numFmtId="0" fontId="23" fillId="0" borderId="48" xfId="0" applyNumberFormat="1" applyFont="1" applyFill="1" applyBorder="1" applyAlignment="1">
      <alignment horizontal="center" vertical="center" wrapText="1"/>
    </xf>
    <xf numFmtId="0" fontId="23" fillId="0" borderId="49" xfId="0" applyNumberFormat="1" applyFont="1" applyFill="1" applyBorder="1" applyAlignment="1">
      <alignment horizontal="center" vertical="center" wrapText="1"/>
    </xf>
    <xf numFmtId="165" fontId="23" fillId="0" borderId="18" xfId="0" applyNumberFormat="1" applyFont="1" applyFill="1" applyBorder="1" applyAlignment="1">
      <alignment horizontal="left" vertical="center" wrapText="1"/>
    </xf>
    <xf numFmtId="0" fontId="23" fillId="0" borderId="35" xfId="0" applyNumberFormat="1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right" vertical="top"/>
    </xf>
    <xf numFmtId="0" fontId="25" fillId="0" borderId="26" xfId="0" applyFont="1" applyFill="1" applyBorder="1" applyAlignment="1"/>
    <xf numFmtId="0" fontId="25" fillId="0" borderId="0" xfId="0" applyFont="1" applyAlignment="1">
      <alignment vertical="center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 vertical="top"/>
    </xf>
    <xf numFmtId="0" fontId="21" fillId="0" borderId="25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36" fillId="0" borderId="0" xfId="0" applyFont="1" applyBorder="1" applyAlignment="1">
      <alignment wrapText="1"/>
    </xf>
    <xf numFmtId="0" fontId="32" fillId="0" borderId="0" xfId="0" applyFont="1" applyBorder="1" applyAlignment="1">
      <alignment vertical="top"/>
    </xf>
    <xf numFmtId="0" fontId="31" fillId="0" borderId="28" xfId="0" applyFont="1" applyBorder="1" applyAlignment="1">
      <alignment wrapText="1"/>
    </xf>
    <xf numFmtId="0" fontId="32" fillId="0" borderId="28" xfId="0" applyFont="1" applyBorder="1" applyAlignment="1">
      <alignment vertical="top"/>
    </xf>
    <xf numFmtId="0" fontId="23" fillId="0" borderId="43" xfId="0" applyNumberFormat="1" applyFont="1" applyFill="1" applyBorder="1" applyAlignment="1">
      <alignment horizontal="center" vertical="center" wrapText="1"/>
    </xf>
    <xf numFmtId="165" fontId="23" fillId="0" borderId="53" xfId="0" applyNumberFormat="1" applyFont="1" applyFill="1" applyBorder="1" applyAlignment="1">
      <alignment horizontal="left" vertical="center" wrapText="1"/>
    </xf>
    <xf numFmtId="165" fontId="23" fillId="0" borderId="54" xfId="0" applyNumberFormat="1" applyFont="1" applyFill="1" applyBorder="1" applyAlignment="1">
      <alignment horizontal="left" vertical="center" wrapText="1"/>
    </xf>
    <xf numFmtId="165" fontId="23" fillId="0" borderId="47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 vertical="top"/>
    </xf>
    <xf numFmtId="0" fontId="26" fillId="0" borderId="2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right"/>
    </xf>
    <xf numFmtId="0" fontId="21" fillId="0" borderId="25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left" vertical="center"/>
    </xf>
    <xf numFmtId="0" fontId="23" fillId="0" borderId="0" xfId="38" applyNumberFormat="1" applyFont="1" applyBorder="1" applyAlignment="1">
      <alignment horizontal="center" vertical="center"/>
    </xf>
    <xf numFmtId="0" fontId="25" fillId="0" borderId="0" xfId="38" applyNumberFormat="1" applyFont="1" applyFill="1" applyBorder="1" applyAlignment="1">
      <alignment horizontal="left"/>
    </xf>
    <xf numFmtId="0" fontId="25" fillId="0" borderId="0" xfId="38" applyNumberFormat="1" applyFont="1" applyBorder="1" applyAlignment="1">
      <alignment horizontal="left"/>
    </xf>
    <xf numFmtId="0" fontId="23" fillId="0" borderId="0" xfId="38" applyNumberFormat="1" applyFont="1" applyBorder="1" applyAlignment="1">
      <alignment horizontal="center" vertical="top"/>
    </xf>
    <xf numFmtId="0" fontId="23" fillId="0" borderId="13" xfId="38" applyNumberFormat="1" applyFont="1" applyBorder="1" applyAlignment="1">
      <alignment horizontal="center" vertical="center" textRotation="90"/>
    </xf>
    <xf numFmtId="0" fontId="23" fillId="0" borderId="0" xfId="38" applyNumberFormat="1" applyFont="1" applyBorder="1" applyAlignment="1">
      <alignment horizontal="center" vertical="center" textRotation="90" wrapText="1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right"/>
    </xf>
    <xf numFmtId="0" fontId="21" fillId="0" borderId="25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right"/>
    </xf>
    <xf numFmtId="0" fontId="21" fillId="0" borderId="25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right"/>
    </xf>
    <xf numFmtId="0" fontId="21" fillId="0" borderId="10" xfId="0" applyFont="1" applyBorder="1" applyAlignment="1">
      <alignment horizontal="left" vertical="center"/>
    </xf>
    <xf numFmtId="49" fontId="23" fillId="0" borderId="0" xfId="38" applyNumberFormat="1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right"/>
    </xf>
    <xf numFmtId="0" fontId="30" fillId="0" borderId="26" xfId="0" applyFont="1" applyFill="1" applyBorder="1" applyAlignment="1">
      <alignment horizontal="left"/>
    </xf>
    <xf numFmtId="0" fontId="21" fillId="0" borderId="25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right"/>
    </xf>
    <xf numFmtId="0" fontId="30" fillId="0" borderId="26" xfId="0" applyFont="1" applyFill="1" applyBorder="1" applyAlignment="1">
      <alignment horizontal="left"/>
    </xf>
    <xf numFmtId="0" fontId="21" fillId="0" borderId="25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top"/>
    </xf>
    <xf numFmtId="0" fontId="24" fillId="0" borderId="0" xfId="38" applyNumberFormat="1" applyFont="1" applyBorder="1" applyAlignment="1">
      <alignment horizontal="center"/>
    </xf>
    <xf numFmtId="0" fontId="23" fillId="0" borderId="13" xfId="38" applyNumberFormat="1" applyFont="1" applyBorder="1" applyAlignment="1">
      <alignment horizontal="center" vertical="center" textRotation="90" wrapText="1"/>
    </xf>
    <xf numFmtId="0" fontId="23" fillId="0" borderId="0" xfId="38" applyNumberFormat="1" applyFont="1" applyBorder="1" applyAlignment="1">
      <alignment vertical="top" wrapText="1"/>
    </xf>
    <xf numFmtId="49" fontId="54" fillId="0" borderId="0" xfId="38" applyNumberFormat="1" applyFont="1" applyBorder="1" applyAlignment="1">
      <alignment horizontal="center" vertical="center"/>
    </xf>
    <xf numFmtId="0" fontId="54" fillId="0" borderId="0" xfId="38" applyNumberFormat="1" applyFont="1" applyBorder="1" applyAlignment="1">
      <alignment horizontal="center" vertical="center"/>
    </xf>
    <xf numFmtId="49" fontId="54" fillId="0" borderId="0" xfId="38" applyNumberFormat="1" applyFont="1" applyBorder="1" applyAlignment="1">
      <alignment horizontal="center" vertical="center" wrapText="1"/>
    </xf>
    <xf numFmtId="0" fontId="54" fillId="0" borderId="0" xfId="38" applyNumberFormat="1" applyFont="1" applyBorder="1" applyAlignment="1">
      <alignment horizontal="center" vertical="center" wrapText="1"/>
    </xf>
    <xf numFmtId="0" fontId="54" fillId="0" borderId="0" xfId="38" applyNumberFormat="1" applyFont="1" applyBorder="1" applyAlignment="1">
      <alignment horizontal="left" vertical="center" wrapText="1"/>
    </xf>
    <xf numFmtId="170" fontId="54" fillId="0" borderId="0" xfId="38" applyNumberFormat="1" applyFont="1" applyBorder="1" applyAlignment="1">
      <alignment horizontal="right" vertical="center"/>
    </xf>
    <xf numFmtId="0" fontId="54" fillId="0" borderId="0" xfId="38" applyNumberFormat="1" applyFont="1" applyBorder="1" applyAlignment="1">
      <alignment horizontal="left" vertical="center"/>
    </xf>
    <xf numFmtId="0" fontId="23" fillId="0" borderId="13" xfId="38" applyNumberFormat="1" applyFont="1" applyBorder="1" applyAlignment="1">
      <alignment horizontal="center" vertical="center"/>
    </xf>
    <xf numFmtId="0" fontId="23" fillId="0" borderId="13" xfId="38" applyNumberFormat="1" applyFont="1" applyBorder="1" applyAlignment="1">
      <alignment horizontal="center" vertical="center" wrapText="1"/>
    </xf>
    <xf numFmtId="0" fontId="23" fillId="0" borderId="10" xfId="38" applyNumberFormat="1" applyFont="1" applyBorder="1" applyAlignment="1">
      <alignment horizontal="center" vertical="center"/>
    </xf>
    <xf numFmtId="49" fontId="23" fillId="0" borderId="10" xfId="38" applyNumberFormat="1" applyFont="1" applyBorder="1" applyAlignment="1">
      <alignment horizontal="center" vertical="center" wrapText="1"/>
    </xf>
    <xf numFmtId="0" fontId="23" fillId="0" borderId="10" xfId="38" applyNumberFormat="1" applyFont="1" applyBorder="1" applyAlignment="1">
      <alignment horizontal="center" vertical="center" wrapText="1"/>
    </xf>
    <xf numFmtId="0" fontId="23" fillId="0" borderId="10" xfId="47" applyNumberFormat="1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right" vertical="center" wrapText="1"/>
    </xf>
    <xf numFmtId="0" fontId="23" fillId="0" borderId="13" xfId="38" applyNumberFormat="1" applyFont="1" applyBorder="1" applyAlignment="1">
      <alignment horizontal="left" vertical="center" wrapText="1"/>
    </xf>
    <xf numFmtId="170" fontId="23" fillId="0" borderId="13" xfId="38" applyNumberFormat="1" applyFont="1" applyBorder="1" applyAlignment="1">
      <alignment horizontal="right" vertical="center"/>
    </xf>
    <xf numFmtId="169" fontId="23" fillId="0" borderId="13" xfId="38" applyNumberFormat="1" applyFont="1" applyBorder="1" applyAlignment="1">
      <alignment horizontal="center" vertical="center"/>
    </xf>
    <xf numFmtId="49" fontId="23" fillId="0" borderId="10" xfId="38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vertical="center" wrapText="1"/>
    </xf>
    <xf numFmtId="0" fontId="21" fillId="0" borderId="24" xfId="0" applyFont="1" applyBorder="1" applyAlignment="1">
      <alignment horizontal="left" vertical="center"/>
    </xf>
    <xf numFmtId="0" fontId="28" fillId="0" borderId="26" xfId="0" applyFont="1" applyFill="1" applyBorder="1" applyAlignment="1"/>
    <xf numFmtId="0" fontId="28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justify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38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 vertical="center"/>
    </xf>
    <xf numFmtId="0" fontId="20" fillId="0" borderId="51" xfId="0" applyFont="1" applyBorder="1" applyAlignment="1">
      <alignment vertical="top" wrapText="1"/>
    </xf>
    <xf numFmtId="165" fontId="23" fillId="0" borderId="20" xfId="39" applyNumberFormat="1" applyFont="1" applyFill="1" applyBorder="1" applyAlignment="1">
      <alignment horizontal="righ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55" xfId="0" applyNumberFormat="1" applyFont="1" applyFill="1" applyBorder="1" applyAlignment="1">
      <alignment horizontal="center" vertical="center" wrapText="1"/>
    </xf>
    <xf numFmtId="0" fontId="0" fillId="0" borderId="39" xfId="0" applyBorder="1"/>
    <xf numFmtId="0" fontId="20" fillId="0" borderId="58" xfId="0" applyFont="1" applyBorder="1" applyAlignment="1">
      <alignment vertical="center" wrapText="1"/>
    </xf>
    <xf numFmtId="0" fontId="24" fillId="0" borderId="0" xfId="0" applyFont="1" applyBorder="1" applyAlignment="1"/>
    <xf numFmtId="0" fontId="22" fillId="0" borderId="10" xfId="0" applyNumberFormat="1" applyFont="1" applyBorder="1" applyAlignment="1">
      <alignment horizontal="center" vertical="top" wrapText="1"/>
    </xf>
    <xf numFmtId="0" fontId="58" fillId="0" borderId="0" xfId="0" applyFont="1" applyAlignment="1">
      <alignment horizontal="left"/>
    </xf>
    <xf numFmtId="0" fontId="58" fillId="0" borderId="0" xfId="0" applyFont="1"/>
    <xf numFmtId="0" fontId="59" fillId="0" borderId="0" xfId="0" applyFont="1"/>
    <xf numFmtId="49" fontId="56" fillId="0" borderId="26" xfId="0" applyNumberFormat="1" applyFont="1" applyBorder="1" applyAlignment="1"/>
    <xf numFmtId="0" fontId="60" fillId="0" borderId="0" xfId="0" applyFont="1" applyFill="1" applyAlignment="1">
      <alignment horizontal="left"/>
    </xf>
    <xf numFmtId="0" fontId="60" fillId="0" borderId="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/>
    </xf>
    <xf numFmtId="166" fontId="43" fillId="0" borderId="10" xfId="0" applyNumberFormat="1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right"/>
    </xf>
    <xf numFmtId="165" fontId="23" fillId="0" borderId="20" xfId="39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right"/>
    </xf>
    <xf numFmtId="2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0" borderId="13" xfId="38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/>
    </xf>
    <xf numFmtId="165" fontId="23" fillId="0" borderId="20" xfId="39" applyNumberFormat="1" applyFont="1" applyFill="1" applyBorder="1" applyAlignment="1">
      <alignment horizontal="righ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165" fontId="23" fillId="0" borderId="20" xfId="39" applyNumberFormat="1" applyFont="1" applyFill="1" applyBorder="1" applyAlignment="1">
      <alignment horizontal="righ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0" fontId="24" fillId="0" borderId="0" xfId="38" applyNumberFormat="1" applyFont="1" applyBorder="1" applyAlignment="1">
      <alignment horizontal="center"/>
    </xf>
    <xf numFmtId="0" fontId="23" fillId="0" borderId="13" xfId="38" applyNumberFormat="1" applyFont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167" fontId="21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/>
    </xf>
    <xf numFmtId="165" fontId="23" fillId="0" borderId="20" xfId="39" applyNumberFormat="1" applyFont="1" applyFill="1" applyBorder="1" applyAlignment="1">
      <alignment horizontal="righ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0" fontId="23" fillId="0" borderId="60" xfId="0" applyFont="1" applyFill="1" applyBorder="1" applyAlignment="1">
      <alignment horizontal="center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center" vertical="top" wrapText="1"/>
    </xf>
    <xf numFmtId="165" fontId="23" fillId="0" borderId="20" xfId="39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right"/>
    </xf>
    <xf numFmtId="0" fontId="23" fillId="0" borderId="10" xfId="38" applyNumberFormat="1" applyFont="1" applyBorder="1" applyAlignment="1">
      <alignment horizontal="left"/>
    </xf>
    <xf numFmtId="0" fontId="23" fillId="0" borderId="10" xfId="38" applyNumberFormat="1" applyFont="1" applyBorder="1" applyAlignment="1">
      <alignment horizontal="left" vertical="center" wrapText="1"/>
    </xf>
    <xf numFmtId="0" fontId="23" fillId="0" borderId="11" xfId="38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49" fontId="25" fillId="0" borderId="10" xfId="0" applyNumberFormat="1" applyFont="1" applyBorder="1" applyAlignment="1">
      <alignment horizontal="center" vertical="center"/>
    </xf>
    <xf numFmtId="169" fontId="23" fillId="0" borderId="10" xfId="38" applyNumberFormat="1" applyFont="1" applyBorder="1" applyAlignment="1">
      <alignment horizontal="center" vertical="center"/>
    </xf>
    <xf numFmtId="0" fontId="24" fillId="0" borderId="0" xfId="38" applyNumberFormat="1" applyFont="1" applyBorder="1" applyAlignment="1">
      <alignment horizontal="center"/>
    </xf>
    <xf numFmtId="0" fontId="23" fillId="0" borderId="11" xfId="38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5" fillId="0" borderId="0" xfId="38" applyNumberFormat="1" applyFont="1" applyFill="1" applyBorder="1" applyAlignment="1">
      <alignment horizontal="center"/>
    </xf>
    <xf numFmtId="0" fontId="23" fillId="0" borderId="0" xfId="38" applyNumberFormat="1" applyFont="1" applyBorder="1" applyAlignment="1">
      <alignment horizontal="center"/>
    </xf>
    <xf numFmtId="0" fontId="64" fillId="0" borderId="10" xfId="28" applyFont="1" applyBorder="1" applyAlignment="1" applyProtection="1">
      <alignment horizontal="center" vertical="center" wrapText="1"/>
    </xf>
    <xf numFmtId="0" fontId="65" fillId="0" borderId="10" xfId="28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66" fillId="0" borderId="10" xfId="0" applyFont="1" applyBorder="1" applyAlignment="1">
      <alignment horizontal="center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0" fontId="23" fillId="0" borderId="13" xfId="38" applyNumberFormat="1" applyFont="1" applyBorder="1" applyAlignment="1">
      <alignment horizontal="center" vertical="center" textRotation="90" wrapText="1"/>
    </xf>
    <xf numFmtId="0" fontId="24" fillId="0" borderId="0" xfId="38" applyNumberFormat="1" applyFont="1" applyBorder="1" applyAlignment="1">
      <alignment horizontal="center"/>
    </xf>
    <xf numFmtId="0" fontId="23" fillId="0" borderId="13" xfId="38" applyNumberFormat="1" applyFont="1" applyBorder="1" applyAlignment="1">
      <alignment horizontal="center" vertical="center"/>
    </xf>
    <xf numFmtId="0" fontId="23" fillId="0" borderId="13" xfId="38" applyNumberFormat="1" applyFont="1" applyBorder="1" applyAlignment="1">
      <alignment horizontal="center" vertical="center" wrapText="1"/>
    </xf>
    <xf numFmtId="173" fontId="23" fillId="0" borderId="13" xfId="38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175" fontId="22" fillId="0" borderId="10" xfId="0" applyNumberFormat="1" applyFont="1" applyFill="1" applyBorder="1" applyAlignment="1">
      <alignment horizontal="center" vertical="center" wrapText="1"/>
    </xf>
    <xf numFmtId="175" fontId="67" fillId="0" borderId="10" xfId="0" applyNumberFormat="1" applyFont="1" applyFill="1" applyBorder="1" applyAlignment="1">
      <alignment horizontal="center" vertical="center" wrapText="1"/>
    </xf>
    <xf numFmtId="175" fontId="68" fillId="0" borderId="10" xfId="0" applyNumberFormat="1" applyFont="1" applyFill="1" applyBorder="1" applyAlignment="1">
      <alignment horizontal="center" vertical="center" wrapText="1"/>
    </xf>
    <xf numFmtId="175" fontId="69" fillId="0" borderId="10" xfId="0" applyNumberFormat="1" applyFont="1" applyFill="1" applyBorder="1" applyAlignment="1">
      <alignment horizontal="center" vertical="center" wrapText="1"/>
    </xf>
    <xf numFmtId="175" fontId="70" fillId="0" borderId="10" xfId="0" applyNumberFormat="1" applyFont="1" applyFill="1" applyBorder="1" applyAlignment="1">
      <alignment horizontal="center" vertical="center" wrapText="1"/>
    </xf>
    <xf numFmtId="175" fontId="71" fillId="0" borderId="10" xfId="0" applyNumberFormat="1" applyFont="1" applyFill="1" applyBorder="1" applyAlignment="1">
      <alignment horizontal="center" vertical="center" wrapText="1"/>
    </xf>
    <xf numFmtId="175" fontId="72" fillId="0" borderId="10" xfId="0" applyNumberFormat="1" applyFont="1" applyFill="1" applyBorder="1" applyAlignment="1">
      <alignment horizontal="center" vertical="center" wrapText="1"/>
    </xf>
    <xf numFmtId="175" fontId="73" fillId="0" borderId="10" xfId="0" applyNumberFormat="1" applyFont="1" applyFill="1" applyBorder="1" applyAlignment="1">
      <alignment horizontal="center" vertical="center" wrapText="1"/>
    </xf>
    <xf numFmtId="175" fontId="59" fillId="0" borderId="10" xfId="0" applyNumberFormat="1" applyFont="1" applyFill="1" applyBorder="1" applyAlignment="1">
      <alignment horizontal="center" vertical="center" wrapText="1"/>
    </xf>
    <xf numFmtId="175" fontId="74" fillId="0" borderId="10" xfId="0" applyNumberFormat="1" applyFont="1" applyFill="1" applyBorder="1" applyAlignment="1">
      <alignment horizontal="center" vertical="center" wrapText="1"/>
    </xf>
    <xf numFmtId="175" fontId="75" fillId="0" borderId="10" xfId="0" applyNumberFormat="1" applyFont="1" applyFill="1" applyBorder="1" applyAlignment="1">
      <alignment horizontal="center" vertical="center" wrapText="1"/>
    </xf>
    <xf numFmtId="175" fontId="76" fillId="0" borderId="10" xfId="0" applyNumberFormat="1" applyFont="1" applyFill="1" applyBorder="1" applyAlignment="1">
      <alignment horizontal="center" vertical="center" wrapText="1"/>
    </xf>
    <xf numFmtId="0" fontId="23" fillId="0" borderId="19" xfId="38" applyNumberFormat="1" applyFont="1" applyBorder="1" applyAlignment="1">
      <alignment horizontal="center" vertical="center" wrapText="1"/>
    </xf>
    <xf numFmtId="0" fontId="23" fillId="0" borderId="35" xfId="38" applyNumberFormat="1" applyFont="1" applyBorder="1" applyAlignment="1">
      <alignment horizontal="left" vertical="center" wrapText="1"/>
    </xf>
    <xf numFmtId="173" fontId="23" fillId="0" borderId="35" xfId="38" applyNumberFormat="1" applyFont="1" applyBorder="1" applyAlignment="1">
      <alignment horizontal="center" vertical="center"/>
    </xf>
    <xf numFmtId="0" fontId="23" fillId="0" borderId="35" xfId="38" applyNumberFormat="1" applyFont="1" applyBorder="1" applyAlignment="1">
      <alignment horizontal="center" vertical="center"/>
    </xf>
    <xf numFmtId="0" fontId="77" fillId="0" borderId="10" xfId="50" applyNumberFormat="1" applyFont="1" applyBorder="1" applyAlignment="1">
      <alignment vertical="top" wrapText="1"/>
    </xf>
    <xf numFmtId="173" fontId="23" fillId="0" borderId="10" xfId="38" applyNumberFormat="1" applyFont="1" applyBorder="1" applyAlignment="1">
      <alignment horizontal="center" vertical="center"/>
    </xf>
    <xf numFmtId="167" fontId="77" fillId="0" borderId="10" xfId="50" applyNumberFormat="1" applyFont="1" applyBorder="1" applyAlignment="1">
      <alignment horizontal="right" vertical="top"/>
    </xf>
    <xf numFmtId="49" fontId="23" fillId="0" borderId="35" xfId="38" applyNumberFormat="1" applyFont="1" applyBorder="1" applyAlignment="1">
      <alignment horizontal="center" vertical="center"/>
    </xf>
    <xf numFmtId="0" fontId="23" fillId="0" borderId="35" xfId="38" applyNumberFormat="1" applyFont="1" applyBorder="1" applyAlignment="1">
      <alignment horizontal="center" vertical="center" wrapText="1"/>
    </xf>
    <xf numFmtId="2" fontId="23" fillId="0" borderId="35" xfId="38" applyNumberFormat="1" applyFont="1" applyBorder="1" applyAlignment="1">
      <alignment horizontal="center" vertical="center"/>
    </xf>
    <xf numFmtId="49" fontId="61" fillId="0" borderId="35" xfId="38" applyNumberFormat="1" applyFont="1" applyBorder="1" applyAlignment="1">
      <alignment horizontal="center" vertical="center" wrapText="1"/>
    </xf>
    <xf numFmtId="49" fontId="61" fillId="0" borderId="10" xfId="38" applyNumberFormat="1" applyFont="1" applyBorder="1" applyAlignment="1">
      <alignment horizontal="center" vertical="center" wrapText="1"/>
    </xf>
    <xf numFmtId="0" fontId="23" fillId="0" borderId="0" xfId="38" applyNumberFormat="1" applyFont="1" applyBorder="1" applyAlignment="1">
      <alignment horizontal="center" vertical="center" wrapText="1"/>
    </xf>
    <xf numFmtId="0" fontId="23" fillId="0" borderId="0" xfId="38" applyNumberFormat="1" applyFont="1" applyBorder="1" applyAlignment="1">
      <alignment horizontal="left" vertical="center" wrapText="1"/>
    </xf>
    <xf numFmtId="170" fontId="23" fillId="0" borderId="0" xfId="38" applyNumberFormat="1" applyFont="1" applyBorder="1" applyAlignment="1">
      <alignment horizontal="right" vertical="center"/>
    </xf>
    <xf numFmtId="169" fontId="23" fillId="0" borderId="0" xfId="38" applyNumberFormat="1" applyFont="1" applyBorder="1" applyAlignment="1">
      <alignment horizontal="center" vertical="center"/>
    </xf>
    <xf numFmtId="49" fontId="23" fillId="0" borderId="0" xfId="38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165" fontId="35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8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65" fillId="0" borderId="34" xfId="28" applyFont="1" applyBorder="1" applyAlignment="1" applyProtection="1">
      <alignment horizontal="center" vertical="center"/>
    </xf>
    <xf numFmtId="0" fontId="65" fillId="0" borderId="57" xfId="28" applyFont="1" applyBorder="1" applyAlignment="1" applyProtection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173" fontId="23" fillId="0" borderId="0" xfId="38" applyNumberFormat="1" applyFont="1" applyBorder="1" applyAlignment="1">
      <alignment horizontal="center" vertical="center"/>
    </xf>
    <xf numFmtId="49" fontId="61" fillId="0" borderId="0" xfId="38" applyNumberFormat="1" applyFont="1" applyBorder="1" applyAlignment="1">
      <alignment horizontal="center" vertical="center" wrapText="1"/>
    </xf>
    <xf numFmtId="49" fontId="23" fillId="0" borderId="35" xfId="38" applyNumberFormat="1" applyFont="1" applyBorder="1" applyAlignment="1">
      <alignment horizontal="center" vertical="top"/>
    </xf>
    <xf numFmtId="2" fontId="23" fillId="0" borderId="10" xfId="38" applyNumberFormat="1" applyFont="1" applyBorder="1" applyAlignment="1">
      <alignment horizontal="center" vertical="center"/>
    </xf>
    <xf numFmtId="0" fontId="23" fillId="0" borderId="10" xfId="38" applyNumberFormat="1" applyFont="1" applyFill="1" applyBorder="1" applyAlignment="1">
      <alignment horizontal="left" vertical="center" wrapText="1"/>
    </xf>
    <xf numFmtId="173" fontId="23" fillId="0" borderId="10" xfId="38" applyNumberFormat="1" applyFont="1" applyFill="1" applyBorder="1" applyAlignment="1">
      <alignment horizontal="center" vertical="center"/>
    </xf>
    <xf numFmtId="0" fontId="23" fillId="0" borderId="10" xfId="38" applyNumberFormat="1" applyFont="1" applyFill="1" applyBorder="1" applyAlignment="1">
      <alignment horizontal="center" vertical="center"/>
    </xf>
    <xf numFmtId="169" fontId="23" fillId="0" borderId="10" xfId="38" applyNumberFormat="1" applyFont="1" applyFill="1" applyBorder="1" applyAlignment="1">
      <alignment horizontal="center" vertical="center"/>
    </xf>
    <xf numFmtId="0" fontId="62" fillId="0" borderId="10" xfId="50" applyNumberFormat="1" applyFont="1" applyBorder="1" applyAlignment="1">
      <alignment horizontal="center" wrapText="1"/>
    </xf>
    <xf numFmtId="0" fontId="34" fillId="0" borderId="10" xfId="50" applyNumberFormat="1" applyFont="1" applyBorder="1" applyAlignment="1">
      <alignment vertical="top" wrapText="1"/>
    </xf>
    <xf numFmtId="0" fontId="23" fillId="0" borderId="10" xfId="47" applyNumberFormat="1" applyFont="1" applyBorder="1" applyAlignment="1">
      <alignment vertical="center" wrapText="1"/>
    </xf>
    <xf numFmtId="0" fontId="34" fillId="0" borderId="10" xfId="50" applyNumberFormat="1" applyFont="1" applyBorder="1" applyAlignment="1">
      <alignment vertical="center" wrapText="1"/>
    </xf>
    <xf numFmtId="2" fontId="34" fillId="0" borderId="10" xfId="50" applyNumberFormat="1" applyFont="1" applyBorder="1" applyAlignment="1">
      <alignment vertical="center" wrapText="1"/>
    </xf>
    <xf numFmtId="0" fontId="34" fillId="0" borderId="10" xfId="50" applyNumberFormat="1" applyFont="1" applyBorder="1" applyAlignment="1">
      <alignment horizontal="left" vertical="center" wrapText="1"/>
    </xf>
    <xf numFmtId="0" fontId="34" fillId="0" borderId="10" xfId="50" applyNumberFormat="1" applyFont="1" applyBorder="1" applyAlignment="1">
      <alignment horizontal="center" vertical="center" wrapText="1"/>
    </xf>
    <xf numFmtId="1" fontId="34" fillId="0" borderId="10" xfId="50" applyNumberFormat="1" applyFont="1" applyBorder="1" applyAlignment="1">
      <alignment horizontal="center" vertical="center"/>
    </xf>
    <xf numFmtId="43" fontId="23" fillId="0" borderId="10" xfId="48" applyFont="1" applyBorder="1" applyAlignment="1">
      <alignment horizontal="right" vertical="center" wrapText="1"/>
    </xf>
    <xf numFmtId="0" fontId="62" fillId="0" borderId="0" xfId="50" applyNumberFormat="1" applyFont="1" applyAlignment="1"/>
    <xf numFmtId="2" fontId="85" fillId="0" borderId="10" xfId="0" applyNumberFormat="1" applyFont="1" applyBorder="1" applyAlignment="1">
      <alignment horizontal="center" vertical="center" wrapText="1"/>
    </xf>
    <xf numFmtId="2" fontId="23" fillId="0" borderId="0" xfId="38" applyNumberFormat="1" applyFont="1" applyBorder="1" applyAlignment="1">
      <alignment horizontal="center" vertical="center"/>
    </xf>
    <xf numFmtId="0" fontId="53" fillId="0" borderId="0" xfId="50" applyNumberFormat="1" applyFont="1" applyBorder="1" applyAlignment="1">
      <alignment horizontal="center" vertical="center"/>
    </xf>
    <xf numFmtId="0" fontId="54" fillId="27" borderId="0" xfId="38" applyNumberFormat="1" applyFont="1" applyFill="1" applyBorder="1" applyAlignment="1">
      <alignment horizontal="left" vertical="center"/>
    </xf>
    <xf numFmtId="0" fontId="79" fillId="27" borderId="0" xfId="38" applyNumberFormat="1" applyFont="1" applyFill="1" applyBorder="1" applyAlignment="1">
      <alignment horizontal="left" vertical="center"/>
    </xf>
    <xf numFmtId="0" fontId="23" fillId="27" borderId="0" xfId="38" applyNumberFormat="1" applyFont="1" applyFill="1" applyBorder="1" applyAlignment="1">
      <alignment horizontal="left"/>
    </xf>
    <xf numFmtId="0" fontId="79" fillId="27" borderId="0" xfId="38" applyNumberFormat="1" applyFont="1" applyFill="1" applyBorder="1" applyAlignment="1">
      <alignment horizontal="left"/>
    </xf>
    <xf numFmtId="0" fontId="24" fillId="27" borderId="0" xfId="38" applyNumberFormat="1" applyFont="1" applyFill="1" applyBorder="1" applyAlignment="1">
      <alignment horizontal="left"/>
    </xf>
    <xf numFmtId="0" fontId="80" fillId="27" borderId="0" xfId="38" applyNumberFormat="1" applyFont="1" applyFill="1" applyBorder="1" applyAlignment="1">
      <alignment horizontal="left"/>
    </xf>
    <xf numFmtId="0" fontId="25" fillId="27" borderId="0" xfId="38" applyNumberFormat="1" applyFont="1" applyFill="1" applyBorder="1" applyAlignment="1">
      <alignment horizontal="left"/>
    </xf>
    <xf numFmtId="0" fontId="81" fillId="27" borderId="0" xfId="38" applyNumberFormat="1" applyFont="1" applyFill="1" applyBorder="1" applyAlignment="1">
      <alignment horizontal="left"/>
    </xf>
    <xf numFmtId="0" fontId="23" fillId="27" borderId="0" xfId="38" applyNumberFormat="1" applyFont="1" applyFill="1" applyBorder="1" applyAlignment="1">
      <alignment horizontal="center" vertical="center" textRotation="90" wrapText="1"/>
    </xf>
    <xf numFmtId="49" fontId="23" fillId="27" borderId="0" xfId="38" applyNumberFormat="1" applyFont="1" applyFill="1" applyBorder="1" applyAlignment="1">
      <alignment horizontal="center" vertical="top"/>
    </xf>
    <xf numFmtId="0" fontId="23" fillId="27" borderId="0" xfId="38" applyNumberFormat="1" applyFont="1" applyFill="1" applyBorder="1" applyAlignment="1">
      <alignment horizontal="left" vertical="center"/>
    </xf>
    <xf numFmtId="0" fontId="82" fillId="27" borderId="0" xfId="50" applyNumberFormat="1" applyFont="1" applyFill="1" applyBorder="1" applyAlignment="1">
      <alignment vertical="center"/>
    </xf>
    <xf numFmtId="0" fontId="77" fillId="27" borderId="0" xfId="50" applyNumberFormat="1" applyFont="1" applyFill="1" applyBorder="1" applyAlignment="1">
      <alignment horizontal="left" vertical="top" wrapText="1"/>
    </xf>
    <xf numFmtId="0" fontId="83" fillId="27" borderId="0" xfId="50" applyNumberFormat="1" applyFont="1" applyFill="1" applyBorder="1" applyAlignment="1">
      <alignment vertical="center"/>
    </xf>
    <xf numFmtId="49" fontId="23" fillId="27" borderId="0" xfId="38" applyNumberFormat="1" applyFont="1" applyFill="1" applyBorder="1" applyAlignment="1">
      <alignment horizontal="center" vertical="top" wrapText="1"/>
    </xf>
    <xf numFmtId="0" fontId="79" fillId="27" borderId="0" xfId="38" applyNumberFormat="1" applyFont="1" applyFill="1" applyBorder="1" applyAlignment="1">
      <alignment horizontal="left" wrapText="1"/>
    </xf>
    <xf numFmtId="0" fontId="23" fillId="27" borderId="0" xfId="38" applyNumberFormat="1" applyFont="1" applyFill="1" applyBorder="1" applyAlignment="1">
      <alignment horizontal="left" wrapText="1"/>
    </xf>
    <xf numFmtId="0" fontId="23" fillId="27" borderId="0" xfId="38" applyNumberFormat="1" applyFont="1" applyFill="1" applyBorder="1" applyAlignment="1">
      <alignment horizontal="left" vertical="center" wrapText="1"/>
    </xf>
    <xf numFmtId="0" fontId="83" fillId="27" borderId="0" xfId="50" applyNumberFormat="1" applyFont="1" applyFill="1" applyBorder="1" applyAlignment="1">
      <alignment horizontal="left" vertical="center"/>
    </xf>
    <xf numFmtId="0" fontId="34" fillId="27" borderId="0" xfId="50" applyNumberFormat="1" applyFont="1" applyFill="1" applyAlignment="1">
      <alignment horizontal="center" wrapText="1"/>
    </xf>
    <xf numFmtId="0" fontId="62" fillId="27" borderId="0" xfId="50" applyNumberFormat="1" applyFont="1" applyFill="1" applyAlignment="1"/>
    <xf numFmtId="0" fontId="34" fillId="27" borderId="0" xfId="50" applyNumberFormat="1" applyFont="1" applyFill="1" applyBorder="1" applyAlignment="1">
      <alignment vertical="top"/>
    </xf>
    <xf numFmtId="49" fontId="79" fillId="27" borderId="0" xfId="38" applyNumberFormat="1" applyFont="1" applyFill="1" applyBorder="1" applyAlignment="1">
      <alignment horizontal="center" vertical="top"/>
    </xf>
    <xf numFmtId="0" fontId="83" fillId="27" borderId="0" xfId="50" applyNumberFormat="1" applyFont="1" applyFill="1" applyBorder="1" applyAlignment="1">
      <alignment vertical="top"/>
    </xf>
    <xf numFmtId="0" fontId="62" fillId="27" borderId="0" xfId="50" applyNumberFormat="1" applyFont="1" applyFill="1" applyBorder="1" applyAlignment="1">
      <alignment vertical="center"/>
    </xf>
    <xf numFmtId="0" fontId="78" fillId="27" borderId="0" xfId="50" applyNumberFormat="1" applyFont="1" applyFill="1" applyBorder="1" applyAlignment="1">
      <alignment vertical="center"/>
    </xf>
    <xf numFmtId="0" fontId="34" fillId="27" borderId="0" xfId="50" applyNumberFormat="1" applyFont="1" applyFill="1" applyBorder="1" applyAlignment="1">
      <alignment vertical="center"/>
    </xf>
    <xf numFmtId="0" fontId="83" fillId="27" borderId="0" xfId="50" applyNumberFormat="1" applyFont="1" applyFill="1" applyBorder="1" applyAlignment="1">
      <alignment horizontal="center" wrapText="1"/>
    </xf>
    <xf numFmtId="0" fontId="34" fillId="27" borderId="0" xfId="50" applyNumberFormat="1" applyFont="1" applyFill="1" applyBorder="1" applyAlignment="1">
      <alignment horizontal="center" wrapText="1"/>
    </xf>
    <xf numFmtId="2" fontId="34" fillId="27" borderId="0" xfId="50" applyNumberFormat="1" applyFont="1" applyFill="1" applyBorder="1" applyAlignment="1">
      <alignment vertical="top"/>
    </xf>
    <xf numFmtId="0" fontId="86" fillId="27" borderId="0" xfId="50" applyNumberFormat="1" applyFont="1" applyFill="1" applyBorder="1" applyAlignment="1"/>
    <xf numFmtId="0" fontId="62" fillId="27" borderId="0" xfId="50" applyNumberFormat="1" applyFont="1" applyFill="1" applyBorder="1" applyAlignment="1"/>
    <xf numFmtId="4" fontId="34" fillId="27" borderId="0" xfId="50" applyNumberFormat="1" applyFont="1" applyFill="1" applyBorder="1" applyAlignment="1">
      <alignment vertical="top"/>
    </xf>
    <xf numFmtId="0" fontId="83" fillId="27" borderId="0" xfId="50" applyNumberFormat="1" applyFont="1" applyFill="1" applyBorder="1" applyAlignment="1">
      <alignment vertical="top" wrapText="1"/>
    </xf>
    <xf numFmtId="0" fontId="23" fillId="0" borderId="13" xfId="38" applyNumberFormat="1" applyFont="1" applyBorder="1" applyAlignment="1">
      <alignment horizontal="center" vertical="center"/>
    </xf>
    <xf numFmtId="0" fontId="23" fillId="0" borderId="13" xfId="38" applyNumberFormat="1" applyFont="1" applyBorder="1" applyAlignment="1">
      <alignment horizontal="center" vertical="center" wrapText="1"/>
    </xf>
    <xf numFmtId="49" fontId="23" fillId="0" borderId="19" xfId="38" applyNumberFormat="1" applyFont="1" applyBorder="1" applyAlignment="1">
      <alignment horizontal="center" vertical="center"/>
    </xf>
    <xf numFmtId="49" fontId="23" fillId="0" borderId="11" xfId="38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170" fontId="53" fillId="0" borderId="10" xfId="49" applyNumberFormat="1" applyFont="1" applyBorder="1" applyAlignment="1">
      <alignment horizontal="right" vertical="center" wrapText="1"/>
    </xf>
    <xf numFmtId="0" fontId="23" fillId="0" borderId="10" xfId="51" applyNumberFormat="1" applyFont="1" applyBorder="1" applyAlignment="1">
      <alignment vertical="top" wrapText="1"/>
    </xf>
    <xf numFmtId="0" fontId="23" fillId="0" borderId="11" xfId="51" applyNumberFormat="1" applyFont="1" applyBorder="1" applyAlignment="1">
      <alignment vertical="top" wrapText="1"/>
    </xf>
    <xf numFmtId="0" fontId="23" fillId="0" borderId="10" xfId="51" applyNumberFormat="1" applyFont="1" applyBorder="1" applyAlignment="1">
      <alignment horizontal="center" vertical="top" wrapText="1"/>
    </xf>
    <xf numFmtId="2" fontId="23" fillId="0" borderId="10" xfId="51" applyNumberFormat="1" applyFont="1" applyBorder="1" applyAlignment="1">
      <alignment horizontal="center" vertical="center"/>
    </xf>
    <xf numFmtId="176" fontId="23" fillId="0" borderId="61" xfId="51" applyNumberFormat="1" applyFont="1" applyBorder="1" applyAlignment="1">
      <alignment horizontal="center" vertical="center" wrapText="1"/>
    </xf>
    <xf numFmtId="0" fontId="23" fillId="0" borderId="11" xfId="51" applyNumberFormat="1" applyFont="1" applyBorder="1" applyAlignment="1">
      <alignment horizontal="center" vertical="top" wrapText="1"/>
    </xf>
    <xf numFmtId="176" fontId="23" fillId="0" borderId="10" xfId="51" applyNumberFormat="1" applyFont="1" applyBorder="1" applyAlignment="1">
      <alignment horizontal="center" vertical="center" wrapText="1"/>
    </xf>
    <xf numFmtId="176" fontId="23" fillId="0" borderId="62" xfId="51" applyNumberFormat="1" applyFont="1" applyBorder="1" applyAlignment="1">
      <alignment horizontal="center" vertical="center" wrapText="1"/>
    </xf>
    <xf numFmtId="0" fontId="23" fillId="0" borderId="10" xfId="51" applyNumberFormat="1" applyFont="1" applyBorder="1" applyAlignment="1">
      <alignment horizontal="center" vertical="center" wrapText="1"/>
    </xf>
    <xf numFmtId="0" fontId="7" fillId="0" borderId="34" xfId="28" applyBorder="1" applyAlignment="1" applyProtection="1">
      <alignment horizontal="center" vertical="center"/>
    </xf>
    <xf numFmtId="0" fontId="24" fillId="0" borderId="0" xfId="0" applyFont="1" applyAlignment="1">
      <alignment horizontal="right"/>
    </xf>
    <xf numFmtId="0" fontId="21" fillId="0" borderId="10" xfId="37" applyFont="1" applyBorder="1" applyAlignment="1">
      <alignment horizontal="center" vertical="center" wrapText="1"/>
    </xf>
    <xf numFmtId="0" fontId="21" fillId="0" borderId="10" xfId="37" applyFont="1" applyBorder="1" applyAlignment="1">
      <alignment horizontal="center"/>
    </xf>
    <xf numFmtId="0" fontId="22" fillId="0" borderId="1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/>
    </xf>
    <xf numFmtId="0" fontId="62" fillId="27" borderId="0" xfId="49" applyNumberFormat="1" applyFont="1" applyFill="1" applyAlignment="1">
      <alignment horizontal="left"/>
    </xf>
    <xf numFmtId="0" fontId="21" fillId="0" borderId="0" xfId="37" applyFont="1" applyBorder="1"/>
    <xf numFmtId="0" fontId="21" fillId="0" borderId="64" xfId="37" applyFont="1" applyBorder="1"/>
    <xf numFmtId="49" fontId="41" fillId="0" borderId="66" xfId="37" applyNumberFormat="1" applyFont="1" applyFill="1" applyBorder="1" applyAlignment="1"/>
    <xf numFmtId="0" fontId="21" fillId="0" borderId="64" xfId="37" applyFont="1" applyBorder="1" applyAlignment="1">
      <alignment horizontal="center"/>
    </xf>
    <xf numFmtId="49" fontId="41" fillId="0" borderId="67" xfId="37" applyNumberFormat="1" applyFont="1" applyFill="1" applyBorder="1" applyAlignment="1"/>
    <xf numFmtId="0" fontId="21" fillId="0" borderId="69" xfId="37" applyFont="1" applyBorder="1"/>
    <xf numFmtId="0" fontId="21" fillId="0" borderId="72" xfId="37" applyFont="1" applyBorder="1"/>
    <xf numFmtId="0" fontId="21" fillId="0" borderId="71" xfId="37" applyFont="1" applyBorder="1"/>
    <xf numFmtId="0" fontId="21" fillId="0" borderId="68" xfId="37" applyFont="1" applyBorder="1"/>
    <xf numFmtId="0" fontId="41" fillId="0" borderId="71" xfId="37" applyFont="1" applyBorder="1"/>
    <xf numFmtId="0" fontId="41" fillId="0" borderId="69" xfId="37" applyFont="1" applyBorder="1"/>
    <xf numFmtId="0" fontId="21" fillId="0" borderId="76" xfId="37" applyFont="1" applyBorder="1" applyAlignment="1">
      <alignment horizontal="center"/>
    </xf>
    <xf numFmtId="0" fontId="21" fillId="0" borderId="64" xfId="37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10" xfId="38" applyNumberFormat="1" applyFont="1" applyBorder="1" applyAlignment="1">
      <alignment horizontal="left" vertical="top" wrapText="1"/>
    </xf>
    <xf numFmtId="0" fontId="23" fillId="0" borderId="10" xfId="38" applyNumberFormat="1" applyFont="1" applyBorder="1" applyAlignment="1">
      <alignment vertical="top" wrapText="1"/>
    </xf>
    <xf numFmtId="0" fontId="23" fillId="27" borderId="10" xfId="38" applyNumberFormat="1" applyFont="1" applyFill="1" applyBorder="1" applyAlignment="1">
      <alignment vertical="top" wrapText="1"/>
    </xf>
    <xf numFmtId="173" fontId="23" fillId="0" borderId="11" xfId="38" applyNumberFormat="1" applyFont="1" applyBorder="1" applyAlignment="1">
      <alignment horizontal="center" vertical="center"/>
    </xf>
    <xf numFmtId="0" fontId="23" fillId="0" borderId="0" xfId="38" applyNumberFormat="1" applyFont="1" applyBorder="1" applyAlignment="1">
      <alignment horizontal="left" vertical="top" wrapText="1"/>
    </xf>
    <xf numFmtId="169" fontId="53" fillId="0" borderId="10" xfId="49" applyNumberFormat="1" applyFont="1" applyBorder="1" applyAlignment="1">
      <alignment horizontal="center" vertical="center" wrapText="1"/>
    </xf>
    <xf numFmtId="171" fontId="34" fillId="0" borderId="10" xfId="48" applyNumberFormat="1" applyFont="1" applyBorder="1" applyAlignment="1">
      <alignment vertical="top"/>
    </xf>
    <xf numFmtId="171" fontId="23" fillId="0" borderId="10" xfId="48" applyNumberFormat="1" applyFont="1" applyBorder="1" applyAlignment="1">
      <alignment horizontal="center" vertical="center" wrapText="1"/>
    </xf>
    <xf numFmtId="167" fontId="34" fillId="0" borderId="10" xfId="50" applyNumberFormat="1" applyFont="1" applyBorder="1" applyAlignment="1">
      <alignment horizontal="right" vertical="top"/>
    </xf>
    <xf numFmtId="174" fontId="23" fillId="0" borderId="10" xfId="48" applyNumberFormat="1" applyFont="1" applyBorder="1" applyAlignment="1">
      <alignment horizontal="center" vertical="center" wrapText="1"/>
    </xf>
    <xf numFmtId="0" fontId="53" fillId="0" borderId="61" xfId="50" applyNumberFormat="1" applyFont="1" applyBorder="1" applyAlignment="1">
      <alignment horizontal="center" vertical="center"/>
    </xf>
    <xf numFmtId="0" fontId="53" fillId="0" borderId="10" xfId="50" applyNumberFormat="1" applyFont="1" applyBorder="1" applyAlignment="1">
      <alignment horizontal="center" vertical="center"/>
    </xf>
    <xf numFmtId="171" fontId="53" fillId="0" borderId="10" xfId="50" applyNumberFormat="1" applyFont="1" applyBorder="1" applyAlignment="1">
      <alignment horizontal="center" vertical="center"/>
    </xf>
    <xf numFmtId="0" fontId="53" fillId="0" borderId="10" xfId="50" applyNumberFormat="1" applyFont="1" applyBorder="1" applyAlignment="1">
      <alignment horizontal="right" vertical="center"/>
    </xf>
    <xf numFmtId="170" fontId="53" fillId="0" borderId="61" xfId="49" applyNumberFormat="1" applyFont="1" applyBorder="1" applyAlignment="1">
      <alignment horizontal="right" vertical="center" wrapText="1"/>
    </xf>
    <xf numFmtId="0" fontId="23" fillId="0" borderId="10" xfId="50" applyNumberFormat="1" applyFont="1" applyBorder="1" applyAlignment="1">
      <alignment horizontal="center" vertical="center"/>
    </xf>
    <xf numFmtId="176" fontId="23" fillId="0" borderId="10" xfId="51" applyNumberFormat="1" applyFont="1" applyBorder="1" applyAlignment="1">
      <alignment horizontal="center" vertical="center"/>
    </xf>
    <xf numFmtId="169" fontId="23" fillId="0" borderId="10" xfId="50" applyNumberFormat="1" applyFont="1" applyBorder="1" applyAlignment="1">
      <alignment horizontal="center" vertical="center"/>
    </xf>
    <xf numFmtId="0" fontId="34" fillId="0" borderId="59" xfId="50" applyNumberFormat="1" applyFont="1" applyBorder="1" applyAlignment="1">
      <alignment vertical="top"/>
    </xf>
    <xf numFmtId="0" fontId="34" fillId="28" borderId="59" xfId="50" applyNumberFormat="1" applyFont="1" applyFill="1" applyBorder="1" applyAlignment="1">
      <alignment vertical="top"/>
    </xf>
    <xf numFmtId="0" fontId="62" fillId="28" borderId="0" xfId="49" applyNumberFormat="1" applyFont="1" applyFill="1" applyAlignment="1">
      <alignment horizontal="left"/>
    </xf>
    <xf numFmtId="0" fontId="23" fillId="28" borderId="0" xfId="38" applyNumberFormat="1" applyFont="1" applyFill="1" applyBorder="1" applyAlignment="1">
      <alignment horizontal="left"/>
    </xf>
    <xf numFmtId="49" fontId="23" fillId="28" borderId="0" xfId="38" applyNumberFormat="1" applyFont="1" applyFill="1" applyBorder="1" applyAlignment="1">
      <alignment horizontal="center" vertical="top"/>
    </xf>
    <xf numFmtId="0" fontId="23" fillId="28" borderId="0" xfId="38" applyNumberFormat="1" applyFont="1" applyFill="1" applyBorder="1" applyAlignment="1">
      <alignment horizontal="left" vertical="center"/>
    </xf>
    <xf numFmtId="0" fontId="79" fillId="28" borderId="0" xfId="38" applyNumberFormat="1" applyFont="1" applyFill="1" applyBorder="1" applyAlignment="1">
      <alignment horizontal="left"/>
    </xf>
    <xf numFmtId="0" fontId="34" fillId="0" borderId="59" xfId="50" applyNumberFormat="1" applyFont="1" applyBorder="1" applyAlignment="1">
      <alignment vertical="center"/>
    </xf>
    <xf numFmtId="0" fontId="34" fillId="28" borderId="59" xfId="50" applyNumberFormat="1" applyFont="1" applyFill="1" applyBorder="1" applyAlignment="1">
      <alignment vertical="center"/>
    </xf>
    <xf numFmtId="0" fontId="62" fillId="28" borderId="0" xfId="49" applyNumberFormat="1" applyFont="1" applyFill="1" applyAlignment="1">
      <alignment horizontal="left" vertical="center"/>
    </xf>
    <xf numFmtId="0" fontId="62" fillId="27" borderId="0" xfId="49" applyNumberFormat="1" applyFont="1" applyFill="1" applyAlignment="1">
      <alignment horizontal="left" vertical="center"/>
    </xf>
    <xf numFmtId="0" fontId="79" fillId="28" borderId="0" xfId="38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horizontal="right" vertical="center" wrapText="1"/>
    </xf>
    <xf numFmtId="169" fontId="53" fillId="0" borderId="10" xfId="49" applyNumberFormat="1" applyFont="1" applyFill="1" applyBorder="1" applyAlignment="1">
      <alignment horizontal="center" vertical="center" wrapText="1"/>
    </xf>
    <xf numFmtId="0" fontId="34" fillId="28" borderId="80" xfId="50" applyNumberFormat="1" applyFont="1" applyFill="1" applyBorder="1" applyAlignment="1">
      <alignment horizontal="left" vertical="top"/>
    </xf>
    <xf numFmtId="0" fontId="34" fillId="0" borderId="80" xfId="50" applyNumberFormat="1" applyFont="1" applyBorder="1" applyAlignment="1">
      <alignment horizontal="left" vertical="top"/>
    </xf>
    <xf numFmtId="0" fontId="34" fillId="0" borderId="80" xfId="50" applyNumberFormat="1" applyFont="1" applyBorder="1" applyAlignment="1">
      <alignment vertical="top"/>
    </xf>
    <xf numFmtId="0" fontId="34" fillId="0" borderId="61" xfId="50" applyNumberFormat="1" applyFont="1" applyFill="1" applyBorder="1" applyAlignment="1">
      <alignment vertical="top" wrapText="1"/>
    </xf>
    <xf numFmtId="173" fontId="23" fillId="0" borderId="11" xfId="38" applyNumberFormat="1" applyFont="1" applyFill="1" applyBorder="1" applyAlignment="1">
      <alignment horizontal="center" vertical="center"/>
    </xf>
    <xf numFmtId="0" fontId="23" fillId="0" borderId="11" xfId="38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right" vertical="center" wrapText="1"/>
    </xf>
    <xf numFmtId="169" fontId="53" fillId="0" borderId="11" xfId="49" applyNumberFormat="1" applyFont="1" applyFill="1" applyBorder="1" applyAlignment="1">
      <alignment horizontal="center" vertical="center" wrapText="1"/>
    </xf>
    <xf numFmtId="0" fontId="34" fillId="0" borderId="10" xfId="50" applyNumberFormat="1" applyFont="1" applyFill="1" applyBorder="1" applyAlignment="1">
      <alignment vertical="top" wrapText="1"/>
    </xf>
    <xf numFmtId="49" fontId="23" fillId="0" borderId="13" xfId="38" applyNumberFormat="1" applyFont="1" applyFill="1" applyBorder="1" applyAlignment="1">
      <alignment horizontal="center" vertical="center"/>
    </xf>
    <xf numFmtId="49" fontId="23" fillId="0" borderId="10" xfId="38" applyNumberFormat="1" applyFont="1" applyFill="1" applyBorder="1" applyAlignment="1">
      <alignment horizontal="center" vertical="center" wrapText="1"/>
    </xf>
    <xf numFmtId="0" fontId="23" fillId="0" borderId="10" xfId="38" applyNumberFormat="1" applyFont="1" applyFill="1" applyBorder="1" applyAlignment="1">
      <alignment horizontal="center" vertical="center" wrapText="1"/>
    </xf>
    <xf numFmtId="49" fontId="23" fillId="0" borderId="10" xfId="38" applyNumberFormat="1" applyFont="1" applyFill="1" applyBorder="1" applyAlignment="1">
      <alignment horizontal="center" vertical="center"/>
    </xf>
    <xf numFmtId="0" fontId="23" fillId="0" borderId="11" xfId="38" applyNumberFormat="1" applyFont="1" applyFill="1" applyBorder="1" applyAlignment="1">
      <alignment horizontal="center" vertical="center" wrapText="1"/>
    </xf>
    <xf numFmtId="49" fontId="23" fillId="0" borderId="11" xfId="38" applyNumberFormat="1" applyFont="1" applyFill="1" applyBorder="1" applyAlignment="1">
      <alignment horizontal="center" vertical="center" wrapText="1"/>
    </xf>
    <xf numFmtId="0" fontId="23" fillId="0" borderId="10" xfId="38" applyNumberFormat="1" applyFont="1" applyFill="1" applyBorder="1" applyAlignment="1">
      <alignment horizontal="left"/>
    </xf>
    <xf numFmtId="49" fontId="23" fillId="0" borderId="22" xfId="38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right"/>
    </xf>
    <xf numFmtId="0" fontId="87" fillId="0" borderId="0" xfId="0" applyFont="1" applyAlignment="1">
      <alignment vertical="center"/>
    </xf>
    <xf numFmtId="2" fontId="23" fillId="0" borderId="10" xfId="38" applyNumberFormat="1" applyFont="1" applyFill="1" applyBorder="1" applyAlignment="1">
      <alignment horizontal="center" vertical="center"/>
    </xf>
    <xf numFmtId="0" fontId="23" fillId="0" borderId="10" xfId="38" applyNumberFormat="1" applyFont="1" applyFill="1" applyBorder="1" applyAlignment="1">
      <alignment horizontal="center"/>
    </xf>
    <xf numFmtId="167" fontId="23" fillId="0" borderId="10" xfId="38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70" fontId="53" fillId="0" borderId="10" xfId="49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23" fillId="0" borderId="10" xfId="38" applyNumberFormat="1" applyFont="1" applyFill="1" applyBorder="1" applyAlignment="1">
      <alignment vertical="top" wrapText="1"/>
    </xf>
    <xf numFmtId="0" fontId="23" fillId="0" borderId="10" xfId="50" applyNumberFormat="1" applyFont="1" applyFill="1" applyBorder="1" applyAlignment="1">
      <alignment horizontal="center" vertical="center"/>
    </xf>
    <xf numFmtId="169" fontId="23" fillId="0" borderId="10" xfId="50" applyNumberFormat="1" applyFont="1" applyFill="1" applyBorder="1" applyAlignment="1">
      <alignment horizontal="center" vertical="center"/>
    </xf>
    <xf numFmtId="0" fontId="34" fillId="0" borderId="59" xfId="50" applyNumberFormat="1" applyFont="1" applyFill="1" applyBorder="1" applyAlignment="1">
      <alignment vertical="top" wrapText="1"/>
    </xf>
    <xf numFmtId="0" fontId="34" fillId="0" borderId="59" xfId="50" applyNumberFormat="1" applyFont="1" applyFill="1" applyBorder="1" applyAlignment="1">
      <alignment vertical="center" wrapText="1"/>
    </xf>
    <xf numFmtId="0" fontId="23" fillId="0" borderId="10" xfId="47" applyNumberFormat="1" applyFont="1" applyFill="1" applyBorder="1" applyAlignment="1">
      <alignment vertical="top" wrapText="1"/>
    </xf>
    <xf numFmtId="0" fontId="23" fillId="0" borderId="0" xfId="38" applyNumberFormat="1" applyFont="1" applyFill="1" applyBorder="1" applyAlignment="1">
      <alignment horizontal="center" vertical="center"/>
    </xf>
    <xf numFmtId="0" fontId="23" fillId="0" borderId="0" xfId="38" applyNumberFormat="1" applyFont="1" applyFill="1" applyBorder="1" applyAlignment="1">
      <alignment horizontal="left"/>
    </xf>
    <xf numFmtId="0" fontId="23" fillId="0" borderId="0" xfId="38" applyNumberFormat="1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41" fillId="0" borderId="10" xfId="37" applyFont="1" applyBorder="1" applyAlignment="1">
      <alignment horizontal="center"/>
    </xf>
    <xf numFmtId="0" fontId="21" fillId="0" borderId="10" xfId="37" applyFont="1" applyBorder="1" applyAlignment="1">
      <alignment horizontal="center"/>
    </xf>
    <xf numFmtId="0" fontId="21" fillId="0" borderId="27" xfId="37" applyFont="1" applyBorder="1" applyAlignment="1">
      <alignment horizontal="center" vertical="center" wrapText="1"/>
    </xf>
    <xf numFmtId="0" fontId="21" fillId="0" borderId="28" xfId="37" applyFont="1" applyBorder="1" applyAlignment="1">
      <alignment horizontal="center" vertical="center" wrapText="1"/>
    </xf>
    <xf numFmtId="0" fontId="21" fillId="0" borderId="29" xfId="37" applyFont="1" applyBorder="1" applyAlignment="1">
      <alignment horizontal="center" vertical="center" wrapText="1"/>
    </xf>
    <xf numFmtId="0" fontId="21" fillId="0" borderId="30" xfId="37" applyFont="1" applyBorder="1" applyAlignment="1">
      <alignment horizontal="center" vertical="center" wrapText="1"/>
    </xf>
    <xf numFmtId="0" fontId="21" fillId="0" borderId="26" xfId="37" applyFont="1" applyBorder="1" applyAlignment="1">
      <alignment horizontal="center" vertical="center" wrapText="1"/>
    </xf>
    <xf numFmtId="0" fontId="21" fillId="0" borderId="31" xfId="37" applyFont="1" applyBorder="1" applyAlignment="1">
      <alignment horizontal="center" vertical="center" wrapText="1"/>
    </xf>
    <xf numFmtId="0" fontId="21" fillId="0" borderId="10" xfId="37" applyFont="1" applyBorder="1" applyAlignment="1">
      <alignment horizontal="center" vertical="center" wrapText="1"/>
    </xf>
    <xf numFmtId="0" fontId="24" fillId="0" borderId="26" xfId="37" applyFont="1" applyFill="1" applyBorder="1" applyAlignment="1">
      <alignment horizontal="center" wrapText="1"/>
    </xf>
    <xf numFmtId="0" fontId="23" fillId="0" borderId="28" xfId="37" applyFont="1" applyBorder="1" applyAlignment="1">
      <alignment horizontal="center" vertical="top"/>
    </xf>
    <xf numFmtId="0" fontId="24" fillId="0" borderId="0" xfId="0" applyFont="1" applyAlignment="1">
      <alignment horizontal="right"/>
    </xf>
    <xf numFmtId="0" fontId="21" fillId="0" borderId="24" xfId="37" applyFont="1" applyBorder="1" applyAlignment="1">
      <alignment horizontal="center" vertical="center" wrapText="1"/>
    </xf>
    <xf numFmtId="0" fontId="21" fillId="0" borderId="25" xfId="37" applyFont="1" applyBorder="1" applyAlignment="1">
      <alignment horizontal="center" vertical="center" wrapText="1"/>
    </xf>
    <xf numFmtId="0" fontId="21" fillId="0" borderId="74" xfId="37" applyFont="1" applyBorder="1" applyAlignment="1">
      <alignment horizontal="center"/>
    </xf>
    <xf numFmtId="0" fontId="21" fillId="0" borderId="75" xfId="37" applyFont="1" applyBorder="1" applyAlignment="1">
      <alignment horizontal="center"/>
    </xf>
    <xf numFmtId="0" fontId="21" fillId="0" borderId="77" xfId="37" applyFont="1" applyBorder="1" applyAlignment="1">
      <alignment horizontal="center"/>
    </xf>
    <xf numFmtId="0" fontId="21" fillId="0" borderId="78" xfId="37" applyFont="1" applyBorder="1" applyAlignment="1">
      <alignment horizontal="center"/>
    </xf>
    <xf numFmtId="2" fontId="41" fillId="0" borderId="77" xfId="37" applyNumberFormat="1" applyFont="1" applyBorder="1" applyAlignment="1">
      <alignment horizontal="center"/>
    </xf>
    <xf numFmtId="2" fontId="41" fillId="0" borderId="78" xfId="37" applyNumberFormat="1" applyFont="1" applyBorder="1" applyAlignment="1">
      <alignment horizontal="center"/>
    </xf>
    <xf numFmtId="2" fontId="41" fillId="0" borderId="79" xfId="37" applyNumberFormat="1" applyFont="1" applyBorder="1" applyAlignment="1">
      <alignment horizontal="center"/>
    </xf>
    <xf numFmtId="0" fontId="21" fillId="0" borderId="63" xfId="37" applyFont="1" applyBorder="1" applyAlignment="1">
      <alignment horizontal="center" vertical="center" wrapText="1"/>
    </xf>
    <xf numFmtId="0" fontId="21" fillId="0" borderId="64" xfId="37" applyFont="1" applyBorder="1" applyAlignment="1">
      <alignment horizontal="center" vertical="center" wrapText="1"/>
    </xf>
    <xf numFmtId="0" fontId="21" fillId="0" borderId="65" xfId="37" applyFont="1" applyBorder="1" applyAlignment="1">
      <alignment horizontal="center" vertical="center" wrapText="1"/>
    </xf>
    <xf numFmtId="0" fontId="21" fillId="0" borderId="68" xfId="37" applyFont="1" applyBorder="1" applyAlignment="1">
      <alignment horizontal="center" vertical="center" wrapText="1"/>
    </xf>
    <xf numFmtId="0" fontId="21" fillId="0" borderId="70" xfId="37" applyFont="1" applyBorder="1" applyAlignment="1">
      <alignment horizontal="center"/>
    </xf>
    <xf numFmtId="0" fontId="21" fillId="0" borderId="32" xfId="37" applyFont="1" applyBorder="1" applyAlignment="1">
      <alignment horizontal="center"/>
    </xf>
    <xf numFmtId="0" fontId="21" fillId="0" borderId="24" xfId="37" applyFont="1" applyBorder="1" applyAlignment="1">
      <alignment horizontal="center"/>
    </xf>
    <xf numFmtId="0" fontId="21" fillId="0" borderId="25" xfId="37" applyFont="1" applyBorder="1" applyAlignment="1">
      <alignment horizontal="center"/>
    </xf>
    <xf numFmtId="0" fontId="41" fillId="0" borderId="24" xfId="37" applyFont="1" applyBorder="1" applyAlignment="1">
      <alignment horizontal="center"/>
    </xf>
    <xf numFmtId="0" fontId="41" fillId="0" borderId="25" xfId="37" applyFont="1" applyBorder="1" applyAlignment="1">
      <alignment horizontal="center"/>
    </xf>
    <xf numFmtId="0" fontId="41" fillId="0" borderId="73" xfId="37" applyFont="1" applyBorder="1" applyAlignment="1">
      <alignment horizontal="center"/>
    </xf>
    <xf numFmtId="0" fontId="41" fillId="0" borderId="77" xfId="37" applyFont="1" applyBorder="1" applyAlignment="1">
      <alignment horizontal="center"/>
    </xf>
    <xf numFmtId="0" fontId="41" fillId="0" borderId="78" xfId="37" applyFont="1" applyBorder="1" applyAlignment="1">
      <alignment horizontal="center"/>
    </xf>
    <xf numFmtId="0" fontId="41" fillId="0" borderId="79" xfId="37" applyFont="1" applyBorder="1" applyAlignment="1">
      <alignment horizontal="center"/>
    </xf>
    <xf numFmtId="0" fontId="21" fillId="0" borderId="70" xfId="37" applyFont="1" applyBorder="1" applyAlignment="1">
      <alignment horizontal="center" vertical="center" wrapText="1"/>
    </xf>
    <xf numFmtId="0" fontId="21" fillId="0" borderId="32" xfId="37" applyFont="1" applyBorder="1" applyAlignment="1">
      <alignment horizontal="center" vertical="center" wrapText="1"/>
    </xf>
    <xf numFmtId="0" fontId="21" fillId="0" borderId="71" xfId="37" applyFont="1" applyBorder="1" applyAlignment="1">
      <alignment horizontal="center" vertical="center" wrapText="1"/>
    </xf>
    <xf numFmtId="0" fontId="21" fillId="0" borderId="69" xfId="37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26" xfId="0" applyFont="1" applyFill="1" applyBorder="1" applyAlignment="1">
      <alignment horizontal="center" wrapText="1"/>
    </xf>
    <xf numFmtId="0" fontId="55" fillId="25" borderId="0" xfId="0" applyFont="1" applyFill="1" applyAlignment="1">
      <alignment horizontal="right"/>
    </xf>
    <xf numFmtId="49" fontId="55" fillId="25" borderId="26" xfId="0" applyNumberFormat="1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/>
    </xf>
    <xf numFmtId="0" fontId="23" fillId="0" borderId="25" xfId="0" applyFont="1" applyBorder="1" applyAlignment="1">
      <alignment horizontal="center" vertical="top"/>
    </xf>
    <xf numFmtId="0" fontId="23" fillId="0" borderId="32" xfId="0" applyFont="1" applyBorder="1" applyAlignment="1">
      <alignment horizontal="center" vertical="top"/>
    </xf>
    <xf numFmtId="0" fontId="23" fillId="0" borderId="25" xfId="0" applyFont="1" applyBorder="1" applyAlignment="1">
      <alignment vertical="top" wrapText="1"/>
    </xf>
    <xf numFmtId="0" fontId="23" fillId="0" borderId="32" xfId="0" applyFont="1" applyBorder="1" applyAlignment="1">
      <alignment vertical="top" wrapText="1"/>
    </xf>
    <xf numFmtId="167" fontId="26" fillId="0" borderId="24" xfId="37" applyNumberFormat="1" applyFont="1" applyBorder="1" applyAlignment="1">
      <alignment horizontal="center" vertical="center"/>
    </xf>
    <xf numFmtId="167" fontId="26" fillId="0" borderId="25" xfId="37" applyNumberFormat="1" applyFont="1" applyBorder="1" applyAlignment="1">
      <alignment horizontal="center" vertical="center"/>
    </xf>
    <xf numFmtId="0" fontId="35" fillId="0" borderId="25" xfId="0" applyFont="1" applyBorder="1" applyAlignment="1">
      <alignment vertical="top" wrapText="1"/>
    </xf>
    <xf numFmtId="0" fontId="35" fillId="0" borderId="32" xfId="0" applyFont="1" applyBorder="1" applyAlignment="1">
      <alignment vertical="top" wrapText="1"/>
    </xf>
    <xf numFmtId="167" fontId="35" fillId="0" borderId="24" xfId="37" applyNumberFormat="1" applyFont="1" applyBorder="1" applyAlignment="1">
      <alignment horizontal="center" vertical="center"/>
    </xf>
    <xf numFmtId="167" fontId="35" fillId="0" borderId="25" xfId="37" applyNumberFormat="1" applyFont="1" applyBorder="1" applyAlignment="1">
      <alignment horizontal="center" vertical="center"/>
    </xf>
    <xf numFmtId="167" fontId="23" fillId="0" borderId="24" xfId="37" applyNumberFormat="1" applyFont="1" applyBorder="1" applyAlignment="1">
      <alignment horizontal="center" vertical="center"/>
    </xf>
    <xf numFmtId="167" fontId="23" fillId="0" borderId="25" xfId="37" applyNumberFormat="1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top"/>
    </xf>
    <xf numFmtId="0" fontId="35" fillId="0" borderId="25" xfId="0" applyFont="1" applyBorder="1" applyAlignment="1">
      <alignment horizontal="center" vertical="top"/>
    </xf>
    <xf numFmtId="0" fontId="35" fillId="0" borderId="32" xfId="0" applyFont="1" applyBorder="1" applyAlignment="1">
      <alignment horizontal="center" vertical="top"/>
    </xf>
    <xf numFmtId="2" fontId="35" fillId="0" borderId="24" xfId="37" applyNumberFormat="1" applyFont="1" applyBorder="1" applyAlignment="1">
      <alignment horizontal="center" vertical="center"/>
    </xf>
    <xf numFmtId="2" fontId="35" fillId="0" borderId="25" xfId="37" applyNumberFormat="1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top"/>
    </xf>
    <xf numFmtId="0" fontId="23" fillId="0" borderId="25" xfId="0" applyFont="1" applyFill="1" applyBorder="1" applyAlignment="1">
      <alignment horizontal="center" vertical="top"/>
    </xf>
    <xf numFmtId="0" fontId="23" fillId="0" borderId="32" xfId="0" applyFont="1" applyFill="1" applyBorder="1" applyAlignment="1">
      <alignment horizontal="center" vertical="top"/>
    </xf>
    <xf numFmtId="0" fontId="55" fillId="25" borderId="0" xfId="0" applyFont="1" applyFill="1" applyAlignment="1">
      <alignment horizontal="left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167" fontId="23" fillId="0" borderId="24" xfId="37" applyNumberFormat="1" applyFont="1" applyFill="1" applyBorder="1" applyAlignment="1">
      <alignment horizontal="center" vertical="center"/>
    </xf>
    <xf numFmtId="167" fontId="23" fillId="0" borderId="25" xfId="37" applyNumberFormat="1" applyFont="1" applyFill="1" applyBorder="1" applyAlignment="1">
      <alignment horizontal="center" vertical="center"/>
    </xf>
    <xf numFmtId="167" fontId="35" fillId="0" borderId="24" xfId="37" applyNumberFormat="1" applyFont="1" applyFill="1" applyBorder="1" applyAlignment="1">
      <alignment horizontal="center" vertical="center"/>
    </xf>
    <xf numFmtId="167" fontId="35" fillId="0" borderId="25" xfId="37" applyNumberFormat="1" applyFont="1" applyFill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top"/>
    </xf>
    <xf numFmtId="0" fontId="25" fillId="0" borderId="26" xfId="0" applyFont="1" applyBorder="1" applyAlignment="1">
      <alignment horizontal="left" vertical="top"/>
    </xf>
    <xf numFmtId="0" fontId="25" fillId="0" borderId="31" xfId="0" applyFont="1" applyBorder="1" applyAlignment="1">
      <alignment horizontal="left" vertical="top"/>
    </xf>
    <xf numFmtId="0" fontId="25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49" fontId="55" fillId="25" borderId="0" xfId="0" applyNumberFormat="1" applyFont="1" applyFill="1" applyBorder="1" applyAlignment="1">
      <alignment horizontal="left"/>
    </xf>
    <xf numFmtId="0" fontId="55" fillId="26" borderId="0" xfId="0" applyFont="1" applyFill="1" applyAlignment="1">
      <alignment horizontal="right"/>
    </xf>
    <xf numFmtId="49" fontId="55" fillId="26" borderId="0" xfId="0" applyNumberFormat="1" applyFont="1" applyFill="1" applyBorder="1" applyAlignment="1">
      <alignment horizontal="left"/>
    </xf>
    <xf numFmtId="0" fontId="59" fillId="0" borderId="26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 vertical="top"/>
    </xf>
    <xf numFmtId="0" fontId="24" fillId="0" borderId="26" xfId="0" applyFont="1" applyBorder="1" applyAlignment="1">
      <alignment horizontal="center"/>
    </xf>
    <xf numFmtId="0" fontId="20" fillId="0" borderId="26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49" fontId="24" fillId="0" borderId="26" xfId="0" applyNumberFormat="1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1" fillId="0" borderId="39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4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25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/>
    </xf>
    <xf numFmtId="49" fontId="63" fillId="0" borderId="10" xfId="28" applyNumberFormat="1" applyFont="1" applyBorder="1" applyAlignment="1" applyProtection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1" fillId="24" borderId="11" xfId="0" applyNumberFormat="1" applyFont="1" applyFill="1" applyBorder="1" applyAlignment="1">
      <alignment horizontal="left" vertical="top" wrapText="1"/>
    </xf>
    <xf numFmtId="49" fontId="21" fillId="24" borderId="12" xfId="0" applyNumberFormat="1" applyFont="1" applyFill="1" applyBorder="1" applyAlignment="1">
      <alignment horizontal="left" vertical="top" wrapText="1"/>
    </xf>
    <xf numFmtId="49" fontId="21" fillId="24" borderId="33" xfId="0" applyNumberFormat="1" applyFont="1" applyFill="1" applyBorder="1" applyAlignment="1">
      <alignment horizontal="left" vertical="top" wrapText="1"/>
    </xf>
    <xf numFmtId="0" fontId="21" fillId="24" borderId="24" xfId="0" applyFont="1" applyFill="1" applyBorder="1" applyAlignment="1">
      <alignment horizontal="center" vertical="top"/>
    </xf>
    <xf numFmtId="0" fontId="21" fillId="24" borderId="25" xfId="0" applyFont="1" applyFill="1" applyBorder="1" applyAlignment="1">
      <alignment horizontal="center" vertical="top"/>
    </xf>
    <xf numFmtId="49" fontId="21" fillId="24" borderId="25" xfId="0" applyNumberFormat="1" applyFont="1" applyFill="1" applyBorder="1" applyAlignment="1">
      <alignment horizontal="center" vertical="top" wrapText="1"/>
    </xf>
    <xf numFmtId="49" fontId="21" fillId="24" borderId="32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45" fillId="0" borderId="26" xfId="0" applyFont="1" applyFill="1" applyBorder="1" applyAlignment="1">
      <alignment horizontal="right"/>
    </xf>
    <xf numFmtId="166" fontId="43" fillId="0" borderId="11" xfId="0" applyNumberFormat="1" applyFont="1" applyFill="1" applyBorder="1" applyAlignment="1">
      <alignment horizontal="center" vertical="center"/>
    </xf>
    <xf numFmtId="166" fontId="43" fillId="0" borderId="33" xfId="0" applyNumberFormat="1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center" vertical="center"/>
    </xf>
    <xf numFmtId="166" fontId="25" fillId="0" borderId="33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26" xfId="0" applyFont="1" applyFill="1" applyBorder="1" applyAlignment="1">
      <alignment horizontal="right" vertical="center"/>
    </xf>
    <xf numFmtId="0" fontId="36" fillId="0" borderId="0" xfId="0" applyFont="1" applyAlignment="1">
      <alignment horizontal="right"/>
    </xf>
    <xf numFmtId="0" fontId="23" fillId="0" borderId="0" xfId="0" applyFont="1" applyFill="1" applyBorder="1" applyAlignment="1">
      <alignment horizontal="center" vertical="top"/>
    </xf>
    <xf numFmtId="0" fontId="26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4" fillId="0" borderId="26" xfId="0" applyFont="1" applyBorder="1" applyAlignment="1">
      <alignment horizontal="right"/>
    </xf>
    <xf numFmtId="0" fontId="21" fillId="0" borderId="3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/>
    </xf>
    <xf numFmtId="0" fontId="21" fillId="0" borderId="32" xfId="0" applyFont="1" applyBorder="1" applyAlignment="1">
      <alignment horizontal="center" vertical="top"/>
    </xf>
    <xf numFmtId="167" fontId="21" fillId="0" borderId="24" xfId="0" applyNumberFormat="1" applyFont="1" applyBorder="1" applyAlignment="1">
      <alignment horizontal="center" vertical="center"/>
    </xf>
    <xf numFmtId="167" fontId="21" fillId="0" borderId="25" xfId="0" applyNumberFormat="1" applyFont="1" applyBorder="1" applyAlignment="1">
      <alignment horizontal="center" vertical="center"/>
    </xf>
    <xf numFmtId="167" fontId="21" fillId="0" borderId="32" xfId="0" applyNumberFormat="1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167" fontId="21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167" fontId="26" fillId="0" borderId="24" xfId="0" applyNumberFormat="1" applyFont="1" applyBorder="1" applyAlignment="1">
      <alignment horizontal="center" vertical="center"/>
    </xf>
    <xf numFmtId="167" fontId="26" fillId="0" borderId="25" xfId="0" applyNumberFormat="1" applyFont="1" applyBorder="1" applyAlignment="1">
      <alignment horizontal="center" vertical="center"/>
    </xf>
    <xf numFmtId="167" fontId="26" fillId="0" borderId="32" xfId="0" applyNumberFormat="1" applyFont="1" applyBorder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167" fontId="26" fillId="0" borderId="24" xfId="0" applyNumberFormat="1" applyFont="1" applyFill="1" applyBorder="1" applyAlignment="1">
      <alignment horizontal="center" vertical="center"/>
    </xf>
    <xf numFmtId="167" fontId="26" fillId="0" borderId="25" xfId="0" applyNumberFormat="1" applyFont="1" applyFill="1" applyBorder="1" applyAlignment="1">
      <alignment horizontal="center" vertical="center"/>
    </xf>
    <xf numFmtId="167" fontId="26" fillId="0" borderId="32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wrapText="1"/>
    </xf>
    <xf numFmtId="0" fontId="23" fillId="0" borderId="0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horizontal="center" wrapText="1"/>
    </xf>
    <xf numFmtId="0" fontId="24" fillId="0" borderId="0" xfId="0" applyNumberFormat="1" applyFont="1" applyBorder="1" applyAlignment="1">
      <alignment horizontal="center" wrapText="1"/>
    </xf>
    <xf numFmtId="0" fontId="22" fillId="0" borderId="10" xfId="0" applyNumberFormat="1" applyFont="1" applyBorder="1" applyAlignment="1">
      <alignment horizontal="center" vertical="top" wrapText="1"/>
    </xf>
    <xf numFmtId="165" fontId="57" fillId="0" borderId="17" xfId="39" applyNumberFormat="1" applyFont="1" applyFill="1" applyBorder="1" applyAlignment="1">
      <alignment horizontal="center" vertical="center"/>
    </xf>
    <xf numFmtId="165" fontId="35" fillId="0" borderId="36" xfId="39" applyNumberFormat="1" applyFont="1" applyFill="1" applyBorder="1" applyAlignment="1">
      <alignment horizontal="left" vertical="center" wrapText="1"/>
    </xf>
    <xf numFmtId="165" fontId="23" fillId="0" borderId="13" xfId="39" applyNumberFormat="1" applyFont="1" applyFill="1" applyBorder="1" applyAlignment="1">
      <alignment horizontal="right" vertical="center" wrapText="1"/>
    </xf>
    <xf numFmtId="165" fontId="23" fillId="0" borderId="20" xfId="39" applyNumberFormat="1" applyFont="1" applyFill="1" applyBorder="1" applyAlignment="1">
      <alignment horizontal="right" vertical="center" wrapText="1"/>
    </xf>
    <xf numFmtId="165" fontId="35" fillId="0" borderId="13" xfId="39" applyNumberFormat="1" applyFont="1" applyFill="1" applyBorder="1" applyAlignment="1">
      <alignment horizontal="left" vertical="center" wrapText="1"/>
    </xf>
    <xf numFmtId="165" fontId="35" fillId="0" borderId="35" xfId="39" applyNumberFormat="1" applyFont="1" applyFill="1" applyBorder="1" applyAlignment="1">
      <alignment horizontal="left" vertical="center" wrapText="1"/>
    </xf>
    <xf numFmtId="165" fontId="37" fillId="0" borderId="13" xfId="39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vertical="top" indent="3"/>
    </xf>
    <xf numFmtId="0" fontId="25" fillId="0" borderId="0" xfId="0" applyFont="1" applyBorder="1" applyAlignment="1">
      <alignment horizontal="left" vertical="top" indent="3"/>
    </xf>
    <xf numFmtId="0" fontId="24" fillId="0" borderId="23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35" xfId="0" applyFont="1" applyBorder="1" applyAlignment="1">
      <alignment horizontal="center" vertical="center" wrapText="1"/>
    </xf>
    <xf numFmtId="0" fontId="23" fillId="0" borderId="13" xfId="39" applyFont="1" applyBorder="1" applyAlignment="1">
      <alignment horizontal="center" vertical="center" wrapText="1"/>
    </xf>
    <xf numFmtId="49" fontId="23" fillId="0" borderId="13" xfId="39" applyNumberFormat="1" applyFont="1" applyFill="1" applyBorder="1" applyAlignment="1">
      <alignment horizontal="center" vertical="center" wrapText="1"/>
    </xf>
    <xf numFmtId="49" fontId="23" fillId="0" borderId="19" xfId="39" applyNumberFormat="1" applyFont="1" applyFill="1" applyBorder="1" applyAlignment="1">
      <alignment horizontal="center" vertical="center" wrapText="1"/>
    </xf>
    <xf numFmtId="49" fontId="23" fillId="0" borderId="42" xfId="39" applyNumberFormat="1" applyFont="1" applyFill="1" applyBorder="1" applyAlignment="1">
      <alignment horizontal="center" vertical="center" wrapText="1"/>
    </xf>
    <xf numFmtId="49" fontId="23" fillId="0" borderId="43" xfId="39" applyNumberFormat="1" applyFont="1" applyFill="1" applyBorder="1" applyAlignment="1">
      <alignment horizontal="center" vertical="center" wrapText="1"/>
    </xf>
    <xf numFmtId="49" fontId="23" fillId="0" borderId="44" xfId="39" applyNumberFormat="1" applyFont="1" applyFill="1" applyBorder="1" applyAlignment="1">
      <alignment horizontal="center" vertical="center" wrapText="1"/>
    </xf>
    <xf numFmtId="49" fontId="23" fillId="0" borderId="45" xfId="39" applyNumberFormat="1" applyFont="1" applyFill="1" applyBorder="1" applyAlignment="1">
      <alignment horizontal="center" vertical="center" wrapText="1"/>
    </xf>
    <xf numFmtId="49" fontId="23" fillId="0" borderId="46" xfId="39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5" fontId="35" fillId="0" borderId="13" xfId="0" applyNumberFormat="1" applyFont="1" applyFill="1" applyBorder="1" applyAlignment="1">
      <alignment horizontal="left" vertical="center" wrapText="1"/>
    </xf>
    <xf numFmtId="165" fontId="35" fillId="0" borderId="19" xfId="0" applyNumberFormat="1" applyFont="1" applyFill="1" applyBorder="1" applyAlignment="1">
      <alignment horizontal="left" vertical="center" wrapText="1"/>
    </xf>
    <xf numFmtId="165" fontId="35" fillId="0" borderId="52" xfId="0" applyNumberFormat="1" applyFont="1" applyFill="1" applyBorder="1" applyAlignment="1">
      <alignment horizontal="left" vertical="center" wrapText="1"/>
    </xf>
    <xf numFmtId="165" fontId="35" fillId="0" borderId="37" xfId="0" applyNumberFormat="1" applyFont="1" applyFill="1" applyBorder="1" applyAlignment="1">
      <alignment horizontal="left" vertical="center" wrapText="1"/>
    </xf>
    <xf numFmtId="165" fontId="23" fillId="0" borderId="43" xfId="0" applyNumberFormat="1" applyFont="1" applyFill="1" applyBorder="1" applyAlignment="1">
      <alignment horizontal="right" vertical="center" wrapText="1"/>
    </xf>
    <xf numFmtId="165" fontId="23" fillId="0" borderId="17" xfId="0" applyNumberFormat="1" applyFont="1" applyFill="1" applyBorder="1" applyAlignment="1">
      <alignment horizontal="righ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165" fontId="35" fillId="0" borderId="35" xfId="0" applyNumberFormat="1" applyFont="1" applyFill="1" applyBorder="1" applyAlignment="1">
      <alignment horizontal="left" vertical="center" wrapText="1"/>
    </xf>
    <xf numFmtId="165" fontId="23" fillId="0" borderId="13" xfId="0" applyNumberFormat="1" applyFont="1" applyFill="1" applyBorder="1" applyAlignment="1">
      <alignment horizontal="left" vertical="center" wrapText="1"/>
    </xf>
    <xf numFmtId="165" fontId="23" fillId="0" borderId="19" xfId="0" applyNumberFormat="1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>
      <alignment horizontal="left" vertical="center" wrapText="1"/>
    </xf>
    <xf numFmtId="165" fontId="23" fillId="0" borderId="23" xfId="0" applyNumberFormat="1" applyFont="1" applyFill="1" applyBorder="1" applyAlignment="1">
      <alignment horizontal="left" vertical="center" wrapText="1"/>
    </xf>
    <xf numFmtId="165" fontId="23" fillId="0" borderId="38" xfId="0" applyNumberFormat="1" applyFont="1" applyFill="1" applyBorder="1" applyAlignment="1">
      <alignment horizontal="left" vertical="center" wrapText="1"/>
    </xf>
    <xf numFmtId="165" fontId="23" fillId="0" borderId="0" xfId="0" applyNumberFormat="1" applyFont="1" applyFill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textRotation="90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textRotation="90" wrapText="1"/>
    </xf>
    <xf numFmtId="49" fontId="23" fillId="0" borderId="19" xfId="0" applyNumberFormat="1" applyFont="1" applyFill="1" applyBorder="1" applyAlignment="1">
      <alignment horizontal="center" vertical="center" textRotation="90" wrapText="1"/>
    </xf>
    <xf numFmtId="49" fontId="23" fillId="0" borderId="55" xfId="0" applyNumberFormat="1" applyFont="1" applyFill="1" applyBorder="1" applyAlignment="1">
      <alignment horizontal="center" vertical="center" textRotation="90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49" fontId="7" fillId="0" borderId="11" xfId="28" applyNumberFormat="1" applyBorder="1" applyAlignment="1" applyProtection="1">
      <alignment horizontal="center" vertical="center" wrapText="1"/>
    </xf>
    <xf numFmtId="49" fontId="27" fillId="0" borderId="12" xfId="28" applyNumberFormat="1" applyFont="1" applyBorder="1" applyAlignment="1" applyProtection="1">
      <alignment horizontal="center" vertical="center" wrapText="1"/>
    </xf>
    <xf numFmtId="49" fontId="27" fillId="0" borderId="33" xfId="28" applyNumberFormat="1" applyFont="1" applyBorder="1" applyAlignment="1" applyProtection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33" xfId="0" applyNumberFormat="1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62" fillId="28" borderId="0" xfId="49" applyNumberFormat="1" applyFont="1" applyFill="1" applyAlignment="1">
      <alignment horizontal="left"/>
    </xf>
    <xf numFmtId="0" fontId="62" fillId="28" borderId="0" xfId="49" applyNumberFormat="1" applyFont="1" applyFill="1" applyAlignment="1">
      <alignment horizontal="left" vertical="center"/>
    </xf>
    <xf numFmtId="0" fontId="24" fillId="0" borderId="0" xfId="38" applyNumberFormat="1" applyFont="1" applyBorder="1" applyAlignment="1">
      <alignment horizontal="center"/>
    </xf>
    <xf numFmtId="0" fontId="24" fillId="0" borderId="23" xfId="38" applyNumberFormat="1" applyFont="1" applyBorder="1" applyAlignment="1">
      <alignment horizontal="center"/>
    </xf>
    <xf numFmtId="0" fontId="25" fillId="0" borderId="0" xfId="38" applyNumberFormat="1" applyFont="1" applyFill="1" applyBorder="1" applyAlignment="1">
      <alignment horizontal="center" vertical="top"/>
    </xf>
    <xf numFmtId="0" fontId="24" fillId="0" borderId="23" xfId="38" applyNumberFormat="1" applyFont="1" applyBorder="1" applyAlignment="1">
      <alignment horizontal="right" vertical="center"/>
    </xf>
    <xf numFmtId="0" fontId="23" fillId="0" borderId="13" xfId="38" applyNumberFormat="1" applyFont="1" applyBorder="1" applyAlignment="1">
      <alignment horizontal="center" vertical="center"/>
    </xf>
    <xf numFmtId="0" fontId="23" fillId="0" borderId="13" xfId="38" applyNumberFormat="1" applyFont="1" applyBorder="1" applyAlignment="1">
      <alignment horizontal="center" vertical="center" wrapText="1"/>
    </xf>
    <xf numFmtId="0" fontId="23" fillId="0" borderId="13" xfId="38" applyNumberFormat="1" applyFont="1" applyBorder="1" applyAlignment="1">
      <alignment horizontal="center" vertical="top"/>
    </xf>
    <xf numFmtId="0" fontId="23" fillId="0" borderId="13" xfId="38" applyNumberFormat="1" applyFont="1" applyBorder="1" applyAlignment="1">
      <alignment horizontal="center" vertical="center" textRotation="90" wrapText="1"/>
    </xf>
    <xf numFmtId="0" fontId="23" fillId="0" borderId="13" xfId="38" applyNumberFormat="1" applyFont="1" applyBorder="1" applyAlignment="1">
      <alignment horizontal="center" vertical="top" wrapText="1"/>
    </xf>
    <xf numFmtId="0" fontId="62" fillId="27" borderId="0" xfId="49" applyNumberFormat="1" applyFont="1" applyFill="1" applyAlignment="1">
      <alignment horizontal="left"/>
    </xf>
    <xf numFmtId="0" fontId="83" fillId="27" borderId="0" xfId="50" applyNumberFormat="1" applyFont="1" applyFill="1" applyBorder="1" applyAlignment="1">
      <alignment horizontal="left" vertical="center"/>
    </xf>
    <xf numFmtId="0" fontId="87" fillId="0" borderId="0" xfId="0" applyFont="1"/>
    <xf numFmtId="49" fontId="24" fillId="0" borderId="26" xfId="0" applyNumberFormat="1" applyFont="1" applyBorder="1" applyAlignment="1">
      <alignment horizontal="left"/>
    </xf>
  </cellXfs>
  <cellStyles count="5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Обычный 4" xfId="39"/>
    <cellStyle name="Обычный_Лист1" xfId="51"/>
    <cellStyle name="Обычный_Прил.10_2019-закуп товаров" xfId="47"/>
    <cellStyle name="Обычный_Прил.10_2020-закуп товаров" xfId="49"/>
    <cellStyle name="Обычный_Прил.10_2022-закуп товаров" xfId="50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Финансовый" xfId="48" builtinId="3"/>
    <cellStyle name="Финансовый 2" xfId="45"/>
    <cellStyle name="Хороший" xfId="4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s://stankomash.konar.ru/raskrytie-informacii/" TargetMode="External"/><Relationship Id="rId1" Type="http://schemas.openxmlformats.org/officeDocument/2006/relationships/hyperlink" Target="https://stankomash.konar.ru/raskrytie-informacii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stankomash.konar.ru/raskrytie-informacii/" TargetMode="External"/><Relationship Id="rId3" Type="http://schemas.openxmlformats.org/officeDocument/2006/relationships/hyperlink" Target="https://stankomash.konar.ru/raskrytie-informacii/" TargetMode="External"/><Relationship Id="rId7" Type="http://schemas.openxmlformats.org/officeDocument/2006/relationships/hyperlink" Target="https://stankomash.konar.ru/raskrytie-informacii/" TargetMode="External"/><Relationship Id="rId2" Type="http://schemas.openxmlformats.org/officeDocument/2006/relationships/hyperlink" Target="https://stankomash.konar.ru/raskrytie-informacii/" TargetMode="External"/><Relationship Id="rId1" Type="http://schemas.openxmlformats.org/officeDocument/2006/relationships/hyperlink" Target="https://stankomash.konar.ru/raskrytie-informacii/" TargetMode="External"/><Relationship Id="rId6" Type="http://schemas.openxmlformats.org/officeDocument/2006/relationships/hyperlink" Target="https://stankomash.konar.ru/raskrytie-informacii/" TargetMode="External"/><Relationship Id="rId5" Type="http://schemas.openxmlformats.org/officeDocument/2006/relationships/hyperlink" Target="https://stankomash.konar.ru/raskrytie-informacii/" TargetMode="External"/><Relationship Id="rId4" Type="http://schemas.openxmlformats.org/officeDocument/2006/relationships/hyperlink" Target="https://stankomash.konar.ru/raskrytie-informacii/" TargetMode="External"/><Relationship Id="rId9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komash.konar.ru/raskrytie-informacii/" TargetMode="External"/><Relationship Id="rId2" Type="http://schemas.openxmlformats.org/officeDocument/2006/relationships/hyperlink" Target="https://stankomash.konar.ru/raskrytie-informacii/" TargetMode="External"/><Relationship Id="rId1" Type="http://schemas.openxmlformats.org/officeDocument/2006/relationships/hyperlink" Target="https://stankomash.konar.ru/raskrytie-informacii/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1"/>
  <sheetViews>
    <sheetView tabSelected="1" view="pageBreakPreview" zoomScale="82" zoomScaleNormal="90" zoomScaleSheetLayoutView="82" workbookViewId="0">
      <selection activeCell="A10" sqref="A10"/>
    </sheetView>
  </sheetViews>
  <sheetFormatPr defaultRowHeight="15.75" customHeight="1" x14ac:dyDescent="0.25"/>
  <cols>
    <col min="1" max="1" width="96.5703125" style="5" customWidth="1"/>
    <col min="2" max="2" width="11.42578125" style="382" customWidth="1"/>
    <col min="3" max="3" width="2.140625" style="5" customWidth="1"/>
    <col min="4" max="16384" width="9.140625" style="5"/>
  </cols>
  <sheetData>
    <row r="1" spans="1:2" ht="21.75" customHeight="1" x14ac:dyDescent="0.3">
      <c r="A1" s="117" t="s">
        <v>16</v>
      </c>
    </row>
    <row r="2" spans="1:2" ht="6" customHeight="1" x14ac:dyDescent="0.25"/>
    <row r="3" spans="1:2" ht="15.75" customHeight="1" x14ac:dyDescent="0.3">
      <c r="A3" s="118" t="s">
        <v>375</v>
      </c>
      <c r="B3" s="383" t="s">
        <v>500</v>
      </c>
    </row>
    <row r="4" spans="1:2" ht="4.5" customHeight="1" thickBot="1" x14ac:dyDescent="0.3"/>
    <row r="5" spans="1:2" ht="37.5" customHeight="1" thickBot="1" x14ac:dyDescent="0.3">
      <c r="A5" s="116" t="s">
        <v>322</v>
      </c>
      <c r="B5" s="459" t="s">
        <v>374</v>
      </c>
    </row>
    <row r="6" spans="1:2" ht="50.25" customHeight="1" thickBot="1" x14ac:dyDescent="0.3">
      <c r="A6" s="116" t="s">
        <v>501</v>
      </c>
      <c r="B6" s="385" t="s">
        <v>382</v>
      </c>
    </row>
    <row r="7" spans="1:2" ht="50.25" customHeight="1" thickBot="1" x14ac:dyDescent="0.3">
      <c r="A7" s="283" t="s">
        <v>502</v>
      </c>
      <c r="B7" s="385" t="s">
        <v>382</v>
      </c>
    </row>
    <row r="8" spans="1:2" ht="49.5" customHeight="1" thickBot="1" x14ac:dyDescent="0.3">
      <c r="A8" s="116" t="s">
        <v>503</v>
      </c>
      <c r="B8" s="384" t="s">
        <v>374</v>
      </c>
    </row>
    <row r="9" spans="1:2" ht="52.5" customHeight="1" thickBot="1" x14ac:dyDescent="0.3">
      <c r="A9" s="116" t="s">
        <v>540</v>
      </c>
      <c r="B9" s="384" t="s">
        <v>374</v>
      </c>
    </row>
    <row r="10" spans="1:2" ht="48" customHeight="1" thickBot="1" x14ac:dyDescent="0.3">
      <c r="A10" s="116" t="s">
        <v>371</v>
      </c>
      <c r="B10" s="384" t="s">
        <v>374</v>
      </c>
    </row>
    <row r="11" spans="1:2" ht="48" customHeight="1" thickBot="1" x14ac:dyDescent="0.3">
      <c r="A11" s="116" t="s">
        <v>541</v>
      </c>
      <c r="B11" s="384" t="s">
        <v>374</v>
      </c>
    </row>
    <row r="12" spans="1:2" ht="48" customHeight="1" thickBot="1" x14ac:dyDescent="0.3">
      <c r="A12" s="277" t="s">
        <v>542</v>
      </c>
      <c r="B12" s="384" t="s">
        <v>374</v>
      </c>
    </row>
    <row r="13" spans="1:2" ht="50.25" customHeight="1" thickBot="1" x14ac:dyDescent="0.3">
      <c r="A13" s="116" t="s">
        <v>543</v>
      </c>
      <c r="B13" s="459" t="s">
        <v>374</v>
      </c>
    </row>
    <row r="14" spans="1:2" ht="54" customHeight="1" thickBot="1" x14ac:dyDescent="0.3">
      <c r="A14" s="116" t="s">
        <v>544</v>
      </c>
      <c r="B14" s="384" t="s">
        <v>374</v>
      </c>
    </row>
    <row r="15" spans="1:2" ht="50.25" customHeight="1" thickBot="1" x14ac:dyDescent="0.3">
      <c r="A15" s="116" t="s">
        <v>545</v>
      </c>
      <c r="B15" s="384" t="s">
        <v>374</v>
      </c>
    </row>
    <row r="16" spans="1:2" ht="36" customHeight="1" thickBot="1" x14ac:dyDescent="0.3">
      <c r="A16" s="116" t="s">
        <v>342</v>
      </c>
      <c r="B16" s="384" t="s">
        <v>374</v>
      </c>
    </row>
    <row r="17" spans="1:10" ht="47.25" customHeight="1" thickBot="1" x14ac:dyDescent="0.3">
      <c r="A17" s="116" t="s">
        <v>341</v>
      </c>
      <c r="B17" s="384" t="s">
        <v>374</v>
      </c>
    </row>
    <row r="18" spans="1:10" ht="39" customHeight="1" thickBot="1" x14ac:dyDescent="0.3">
      <c r="A18" s="116" t="s">
        <v>343</v>
      </c>
      <c r="B18" s="384" t="s">
        <v>374</v>
      </c>
    </row>
    <row r="19" spans="1:10" ht="36" customHeight="1" thickBot="1" x14ac:dyDescent="0.3">
      <c r="A19" s="116" t="s">
        <v>323</v>
      </c>
      <c r="B19" s="384" t="s">
        <v>374</v>
      </c>
    </row>
    <row r="20" spans="1:10" ht="40.5" customHeight="1" thickBot="1" x14ac:dyDescent="0.3">
      <c r="A20" s="116" t="s">
        <v>355</v>
      </c>
      <c r="B20" s="384" t="s">
        <v>374</v>
      </c>
    </row>
    <row r="21" spans="1:10" ht="36.75" customHeight="1" thickBot="1" x14ac:dyDescent="0.3">
      <c r="A21" s="116" t="s">
        <v>577</v>
      </c>
      <c r="B21" s="384" t="s">
        <v>374</v>
      </c>
    </row>
    <row r="22" spans="1:10" ht="35.25" customHeight="1" thickBot="1" x14ac:dyDescent="0.3">
      <c r="A22" s="116" t="s">
        <v>576</v>
      </c>
      <c r="B22" s="384" t="s">
        <v>374</v>
      </c>
    </row>
    <row r="23" spans="1:10" ht="36" customHeight="1" thickBot="1" x14ac:dyDescent="0.3">
      <c r="A23" s="116" t="s">
        <v>546</v>
      </c>
      <c r="B23" s="384" t="s">
        <v>374</v>
      </c>
    </row>
    <row r="24" spans="1:10" ht="15.75" customHeight="1" x14ac:dyDescent="0.25">
      <c r="A24" s="17"/>
      <c r="B24" s="386"/>
    </row>
    <row r="25" spans="1:10" ht="15.75" customHeight="1" x14ac:dyDescent="0.25">
      <c r="A25" s="17"/>
      <c r="B25" s="386"/>
    </row>
    <row r="26" spans="1:10" ht="15.75" customHeight="1" x14ac:dyDescent="0.25">
      <c r="A26" s="17"/>
      <c r="B26" s="386"/>
    </row>
    <row r="27" spans="1:10" ht="15.75" customHeight="1" x14ac:dyDescent="0.25">
      <c r="A27" s="17"/>
      <c r="B27" s="386"/>
    </row>
    <row r="28" spans="1:10" ht="15.75" customHeight="1" x14ac:dyDescent="0.25">
      <c r="A28" s="17"/>
      <c r="B28" s="386"/>
    </row>
    <row r="30" spans="1:10" ht="15.75" customHeight="1" x14ac:dyDescent="0.25">
      <c r="A30" s="377"/>
      <c r="B30" s="387"/>
      <c r="C30" s="377"/>
      <c r="D30" s="377"/>
      <c r="E30" s="377"/>
      <c r="F30" s="377"/>
      <c r="G30" s="377"/>
      <c r="H30" s="377"/>
      <c r="I30" s="377"/>
      <c r="J30" s="377"/>
    </row>
    <row r="31" spans="1:10" ht="15.75" customHeight="1" x14ac:dyDescent="0.25">
      <c r="A31" s="549"/>
      <c r="B31" s="549"/>
      <c r="C31" s="549"/>
      <c r="D31" s="549"/>
      <c r="E31" s="549"/>
      <c r="F31" s="549"/>
      <c r="G31" s="549"/>
      <c r="H31" s="549"/>
      <c r="I31" s="549"/>
      <c r="J31" s="549"/>
    </row>
  </sheetData>
  <mergeCells count="1">
    <mergeCell ref="A31:J31"/>
  </mergeCells>
  <hyperlinks>
    <hyperlink ref="B23" location="'Прил.10_2022-закуп товаров'!Область_печати" display="открыть&gt;&gt;"/>
    <hyperlink ref="B19" location="'Прил.7_форма-2-условия'!A1" display="открыть&gt;&gt;"/>
    <hyperlink ref="B18" location="'Прил.6_форма-3-заявки'!Область_печати" display="открыть&gt;&gt;"/>
    <hyperlink ref="B17" location="'Прил.6_форма-2-запросы'!Область_печати" display="открыть&gt;&gt;"/>
    <hyperlink ref="B16" location="'Прил.5_форма-2-реализ.заявок'!Область_печати" display="открыть&gt;&gt;"/>
    <hyperlink ref="B5" location="'Прил.1_ф3-тарифы'!R1C1" display="открыть&gt;&gt;"/>
    <hyperlink ref="B14" location="'Прил.4_форма-7-ПЛАНдоступ'!Область_печати" display="открыть&gt;&gt;"/>
    <hyperlink ref="B15" location="'Прил.4_форма 7-ФАКТдоступ'!Область_печати" display="открыть&gt;&gt;"/>
    <hyperlink ref="B8" location="'Прил.2_форма-7-ПЛАН-2022_объемы'!Область_печати" display="открыть&gt;&gt;"/>
    <hyperlink ref="B13" location="'Прил.4_форма-6-ФАКТналич.возм'!Область_печати" display="открыть&gt;&gt;"/>
    <hyperlink ref="B12" location="'Прил.4_форма-6-ПЛАНналич.возм'!Область_печати" display="открыть&gt;&gt;"/>
    <hyperlink ref="B20" location="'Прил.8_форма-3-инф-я об усл. ТП'!Область_печати" display="открыть&gt;&gt;"/>
    <hyperlink ref="B10" location="'Прил.3_форма-3-ПНК'!Область_печати" display="открыть&gt;&gt;"/>
    <hyperlink ref="B7" location="'Прил.2_форма-6-ФАКТ-2022'!Область_печати" display="открыть &gt;&gt;"/>
    <hyperlink ref="B9" location="'Прил.2_форма-7-ФАКТ-2022_объемы'!Область_печати" display="открыть&gt;&gt;"/>
    <hyperlink ref="B11" location="'Прил.4_форма-5-ПЛАН'!Область_печати" display="открыть&gt;&gt;"/>
    <hyperlink ref="B6" location="'Прил.2_форма-6-ПЛАН-2022'!Область_печати" display="открыть &gt;&gt;"/>
    <hyperlink ref="B22" location="'Прил.9_2022_форма-2 инвест.пр.'!A1" display="открыть&gt;&gt;"/>
    <hyperlink ref="B21" location="'Прил.8_форма-3-инф-я об усл. ТП'!A1" display="открыть&gt;&gt;"/>
  </hyperlinks>
  <pageMargins left="0.51181102362204722" right="0.11811023622047245" top="0.74803149606299213" bottom="0.35433070866141736" header="0.31496062992125984" footer="0.31496062992125984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2"/>
  <sheetViews>
    <sheetView view="pageBreakPreview" topLeftCell="A300" zoomScale="70" zoomScaleNormal="80" zoomScaleSheetLayoutView="70" workbookViewId="0">
      <selection activeCell="A310" sqref="A310:A322"/>
    </sheetView>
  </sheetViews>
  <sheetFormatPr defaultRowHeight="15.75" x14ac:dyDescent="0.25"/>
  <cols>
    <col min="1" max="1" width="5.42578125" style="78" customWidth="1"/>
    <col min="2" max="2" width="24.7109375" style="78" customWidth="1"/>
    <col min="3" max="3" width="26.28515625" style="78" customWidth="1"/>
    <col min="4" max="4" width="27.28515625" style="78" customWidth="1"/>
    <col min="5" max="5" width="19.5703125" style="78" customWidth="1"/>
    <col min="6" max="6" width="30.5703125" style="78" customWidth="1"/>
    <col min="7" max="7" width="29.5703125" style="78" customWidth="1"/>
    <col min="8" max="8" width="24.28515625" style="78" customWidth="1"/>
    <col min="9" max="9" width="4.85546875" customWidth="1"/>
  </cols>
  <sheetData>
    <row r="1" spans="1:21" ht="3" customHeight="1" x14ac:dyDescent="0.25"/>
    <row r="2" spans="1:21" x14ac:dyDescent="0.25">
      <c r="H2" s="51" t="s">
        <v>141</v>
      </c>
    </row>
    <row r="3" spans="1:21" x14ac:dyDescent="0.25">
      <c r="H3" s="50" t="s">
        <v>110</v>
      </c>
    </row>
    <row r="4" spans="1:21" ht="12.75" customHeight="1" x14ac:dyDescent="0.25">
      <c r="H4" s="12" t="s">
        <v>182</v>
      </c>
    </row>
    <row r="6" spans="1:21" ht="18.75" x14ac:dyDescent="0.3">
      <c r="A6" s="671" t="s">
        <v>324</v>
      </c>
      <c r="B6" s="671"/>
      <c r="C6" s="671"/>
      <c r="D6" s="671"/>
      <c r="E6" s="671"/>
      <c r="F6" s="671"/>
      <c r="G6" s="671"/>
      <c r="H6" s="671"/>
    </row>
    <row r="7" spans="1:21" ht="20.25" x14ac:dyDescent="0.3">
      <c r="A7" s="120"/>
      <c r="B7" s="120"/>
      <c r="C7" s="125"/>
      <c r="D7" s="87" t="s">
        <v>325</v>
      </c>
      <c r="E7" s="126" t="s">
        <v>185</v>
      </c>
      <c r="F7" s="120"/>
      <c r="G7" s="120"/>
      <c r="H7" s="120"/>
    </row>
    <row r="8" spans="1:21" x14ac:dyDescent="0.25">
      <c r="A8" s="119"/>
      <c r="B8" s="119"/>
      <c r="C8"/>
      <c r="D8"/>
      <c r="E8" s="124" t="s">
        <v>13</v>
      </c>
      <c r="F8" s="119"/>
      <c r="G8" s="119"/>
      <c r="H8" s="119"/>
    </row>
    <row r="9" spans="1:21" ht="18.75" x14ac:dyDescent="0.3">
      <c r="A9" s="119"/>
      <c r="B9" s="119"/>
      <c r="C9"/>
      <c r="D9"/>
      <c r="E9" s="87" t="s">
        <v>186</v>
      </c>
      <c r="F9" s="119"/>
      <c r="G9" s="119"/>
      <c r="H9" s="119"/>
    </row>
    <row r="10" spans="1:21" ht="18.75" x14ac:dyDescent="0.3">
      <c r="A10" s="119"/>
      <c r="B10" s="119"/>
      <c r="C10"/>
      <c r="D10"/>
      <c r="E10" s="87"/>
      <c r="F10" s="119"/>
      <c r="G10" s="119"/>
      <c r="H10" s="119"/>
    </row>
    <row r="11" spans="1:21" ht="18.75" x14ac:dyDescent="0.3">
      <c r="A11" s="119"/>
      <c r="B11" s="119"/>
      <c r="C11"/>
      <c r="D11" s="121" t="s">
        <v>339</v>
      </c>
      <c r="E11" s="134" t="s">
        <v>338</v>
      </c>
      <c r="F11" s="156" t="s">
        <v>504</v>
      </c>
      <c r="G11" s="119"/>
      <c r="H11" s="119"/>
    </row>
    <row r="12" spans="1:21" x14ac:dyDescent="0.25">
      <c r="B12" s="122"/>
      <c r="D12" s="122"/>
      <c r="E12" s="122"/>
      <c r="F12" s="122"/>
      <c r="G12" s="122"/>
      <c r="I12" s="122"/>
      <c r="J12" s="122"/>
      <c r="K12" s="123"/>
      <c r="L12" s="123"/>
      <c r="M12" s="123"/>
    </row>
    <row r="13" spans="1:21" ht="20.25" x14ac:dyDescent="0.3">
      <c r="A13" s="672" t="s">
        <v>507</v>
      </c>
      <c r="B13" s="672"/>
      <c r="C13" s="672"/>
      <c r="D13" s="672"/>
      <c r="E13" s="672"/>
      <c r="F13" s="672"/>
      <c r="G13" s="672"/>
      <c r="H13" s="672"/>
    </row>
    <row r="14" spans="1:21" ht="55.5" customHeight="1" x14ac:dyDescent="0.2">
      <c r="A14" s="79" t="s">
        <v>176</v>
      </c>
      <c r="B14" s="79" t="s">
        <v>327</v>
      </c>
      <c r="C14" s="79" t="s">
        <v>328</v>
      </c>
      <c r="D14" s="79" t="s">
        <v>177</v>
      </c>
      <c r="E14" s="79" t="s">
        <v>333</v>
      </c>
      <c r="F14" s="79" t="s">
        <v>332</v>
      </c>
      <c r="G14" s="79" t="s">
        <v>390</v>
      </c>
      <c r="H14" s="79" t="s">
        <v>330</v>
      </c>
    </row>
    <row r="15" spans="1:21" ht="12.75" x14ac:dyDescent="0.2">
      <c r="A15" s="141"/>
      <c r="B15" s="141">
        <v>1</v>
      </c>
      <c r="C15" s="141">
        <v>2</v>
      </c>
      <c r="D15" s="141">
        <v>3</v>
      </c>
      <c r="E15" s="141">
        <v>4</v>
      </c>
      <c r="F15" s="141">
        <v>5</v>
      </c>
      <c r="G15" s="141">
        <v>6</v>
      </c>
      <c r="H15" s="141">
        <v>7</v>
      </c>
    </row>
    <row r="16" spans="1:21" ht="22.5" customHeight="1" x14ac:dyDescent="0.2">
      <c r="A16" s="81">
        <v>1</v>
      </c>
      <c r="B16" s="668" t="s">
        <v>121</v>
      </c>
      <c r="C16" s="82" t="s">
        <v>178</v>
      </c>
      <c r="D16" s="82" t="s">
        <v>178</v>
      </c>
      <c r="E16" s="82" t="s">
        <v>329</v>
      </c>
      <c r="F16" s="83">
        <v>0.8</v>
      </c>
      <c r="G16" s="83"/>
      <c r="H16" s="83"/>
      <c r="J16" s="348">
        <v>0.95</v>
      </c>
      <c r="K16" s="348">
        <v>0.8</v>
      </c>
      <c r="L16" s="350">
        <v>0.8</v>
      </c>
      <c r="M16" s="351">
        <v>0.45</v>
      </c>
      <c r="N16" s="352">
        <v>0.25</v>
      </c>
      <c r="O16" s="353">
        <v>0.2</v>
      </c>
      <c r="P16" s="354">
        <v>0.3</v>
      </c>
      <c r="Q16" s="355">
        <v>0.35</v>
      </c>
      <c r="R16" s="356">
        <v>0.4</v>
      </c>
      <c r="S16" s="357">
        <v>0.7</v>
      </c>
      <c r="T16" s="358">
        <v>0.9</v>
      </c>
      <c r="U16" s="359">
        <v>1</v>
      </c>
    </row>
    <row r="17" spans="1:21" ht="22.5" customHeight="1" x14ac:dyDescent="0.2">
      <c r="A17" s="81">
        <v>2</v>
      </c>
      <c r="B17" s="669"/>
      <c r="C17" s="82" t="s">
        <v>179</v>
      </c>
      <c r="D17" s="82" t="s">
        <v>179</v>
      </c>
      <c r="E17" s="82" t="s">
        <v>329</v>
      </c>
      <c r="F17" s="83">
        <v>0.28999999999999998</v>
      </c>
      <c r="G17" s="83"/>
      <c r="H17" s="83"/>
      <c r="J17" s="348">
        <v>0.28999999999999998</v>
      </c>
      <c r="K17" s="349">
        <v>0.27500000000000002</v>
      </c>
      <c r="L17" s="350">
        <v>0.25</v>
      </c>
      <c r="M17" s="351">
        <v>0.24</v>
      </c>
      <c r="N17" s="352">
        <v>0.23</v>
      </c>
      <c r="O17" s="353">
        <v>0.21</v>
      </c>
      <c r="P17" s="354">
        <v>0.21</v>
      </c>
      <c r="Q17" s="355">
        <v>0.21</v>
      </c>
      <c r="R17" s="356">
        <v>0.22</v>
      </c>
      <c r="S17" s="357">
        <v>0.25</v>
      </c>
      <c r="T17" s="358">
        <v>0.27500000000000002</v>
      </c>
      <c r="U17" s="359">
        <v>0.28999999999999998</v>
      </c>
    </row>
    <row r="18" spans="1:21" ht="31.5" customHeight="1" x14ac:dyDescent="0.2">
      <c r="A18" s="81">
        <v>3</v>
      </c>
      <c r="B18" s="669"/>
      <c r="C18" s="82" t="s">
        <v>184</v>
      </c>
      <c r="D18" s="82" t="str">
        <f>C18</f>
        <v>ООО "КРУГ"</v>
      </c>
      <c r="E18" s="82" t="s">
        <v>329</v>
      </c>
      <c r="F18" s="83">
        <v>4.1589000000000001E-2</v>
      </c>
      <c r="G18" s="83"/>
      <c r="H18" s="83"/>
      <c r="J18" s="348">
        <v>0.09</v>
      </c>
      <c r="K18" s="349">
        <v>0.1</v>
      </c>
      <c r="L18" s="350">
        <v>0.1</v>
      </c>
      <c r="M18" s="351">
        <v>8.5000000000000006E-2</v>
      </c>
      <c r="N18" s="352">
        <v>0.09</v>
      </c>
      <c r="O18" s="353">
        <v>8.5000000000000006E-2</v>
      </c>
      <c r="P18" s="354">
        <v>8.5000000000000006E-2</v>
      </c>
      <c r="Q18" s="355">
        <v>8.5000000000000006E-2</v>
      </c>
      <c r="R18" s="356">
        <v>8.5000000000000006E-2</v>
      </c>
      <c r="S18" s="357">
        <v>0.09</v>
      </c>
      <c r="T18" s="358">
        <v>9.5000000000000001E-2</v>
      </c>
      <c r="U18" s="359">
        <v>0.1</v>
      </c>
    </row>
    <row r="19" spans="1:21" ht="22.5" customHeight="1" x14ac:dyDescent="0.2">
      <c r="A19" s="81">
        <v>4</v>
      </c>
      <c r="B19" s="669"/>
      <c r="C19" s="82" t="s">
        <v>183</v>
      </c>
      <c r="D19" s="82" t="str">
        <f t="shared" ref="D19:D25" si="0">C19</f>
        <v>ИП Первухин Л.В.</v>
      </c>
      <c r="E19" s="82" t="s">
        <v>329</v>
      </c>
      <c r="F19" s="83">
        <v>0.01</v>
      </c>
      <c r="G19" s="83"/>
      <c r="H19" s="83"/>
      <c r="J19" s="348">
        <v>1.4E-2</v>
      </c>
      <c r="K19" s="349">
        <v>1.2E-2</v>
      </c>
      <c r="L19" s="350">
        <v>9.0889999999999999E-3</v>
      </c>
      <c r="M19" s="351">
        <v>7.0000000000000001E-3</v>
      </c>
      <c r="N19" s="352">
        <v>1.6000000000000001E-3</v>
      </c>
      <c r="O19" s="353">
        <v>1E-3</v>
      </c>
      <c r="P19" s="354">
        <v>1E-3</v>
      </c>
      <c r="Q19" s="355">
        <v>1E-3</v>
      </c>
      <c r="R19" s="356">
        <v>1.5E-3</v>
      </c>
      <c r="S19" s="357">
        <v>0.01</v>
      </c>
      <c r="T19" s="358">
        <v>1.2E-2</v>
      </c>
      <c r="U19" s="359">
        <v>1.2999999999999999E-2</v>
      </c>
    </row>
    <row r="20" spans="1:21" ht="22.5" customHeight="1" x14ac:dyDescent="0.2">
      <c r="A20" s="81">
        <v>5</v>
      </c>
      <c r="B20" s="669"/>
      <c r="C20" s="82" t="s">
        <v>180</v>
      </c>
      <c r="D20" s="82" t="str">
        <f t="shared" si="0"/>
        <v>АО "ТНН"</v>
      </c>
      <c r="E20" s="82" t="s">
        <v>329</v>
      </c>
      <c r="F20" s="83">
        <v>0.1</v>
      </c>
      <c r="G20" s="83"/>
      <c r="H20" s="83"/>
      <c r="J20" s="348">
        <v>0.1</v>
      </c>
      <c r="K20" s="349">
        <v>0.08</v>
      </c>
      <c r="L20" s="350">
        <v>5.5E-2</v>
      </c>
      <c r="M20" s="351">
        <v>0.02</v>
      </c>
      <c r="N20" s="352">
        <v>5.0000000000000001E-3</v>
      </c>
      <c r="O20" s="353">
        <v>2E-3</v>
      </c>
      <c r="P20" s="354">
        <v>2E-3</v>
      </c>
      <c r="Q20" s="355">
        <v>2E-3</v>
      </c>
      <c r="R20" s="356">
        <v>5.0000000000000001E-3</v>
      </c>
      <c r="S20" s="357">
        <v>0.04</v>
      </c>
      <c r="T20" s="358">
        <v>0.08</v>
      </c>
      <c r="U20" s="359">
        <v>0.1</v>
      </c>
    </row>
    <row r="21" spans="1:21" ht="22.5" customHeight="1" x14ac:dyDescent="0.2">
      <c r="A21" s="81">
        <v>6</v>
      </c>
      <c r="B21" s="669"/>
      <c r="C21" s="82" t="s">
        <v>180</v>
      </c>
      <c r="D21" s="82" t="str">
        <f>C21</f>
        <v>АО "ТНН"</v>
      </c>
      <c r="E21" s="82" t="s">
        <v>329</v>
      </c>
      <c r="F21" s="83">
        <v>2.5000000000000001E-2</v>
      </c>
      <c r="G21" s="83"/>
      <c r="H21" s="83"/>
      <c r="J21" s="348">
        <v>2.5000000000000001E-2</v>
      </c>
      <c r="K21" s="349">
        <v>0.02</v>
      </c>
      <c r="L21" s="350">
        <v>0.02</v>
      </c>
      <c r="M21" s="351">
        <v>0.01</v>
      </c>
      <c r="N21" s="352">
        <v>5.0000000000000001E-3</v>
      </c>
      <c r="O21" s="353">
        <v>0</v>
      </c>
      <c r="P21" s="354">
        <v>0</v>
      </c>
      <c r="Q21" s="355">
        <v>0</v>
      </c>
      <c r="R21" s="356">
        <v>5.0000000000000001E-3</v>
      </c>
      <c r="S21" s="357">
        <v>1.4999999999999999E-2</v>
      </c>
      <c r="T21" s="358">
        <v>0.02</v>
      </c>
      <c r="U21" s="359">
        <v>2.5000000000000001E-2</v>
      </c>
    </row>
    <row r="22" spans="1:21" ht="22.5" customHeight="1" x14ac:dyDescent="0.2">
      <c r="A22" s="81">
        <v>7</v>
      </c>
      <c r="B22" s="669"/>
      <c r="C22" s="82" t="s">
        <v>181</v>
      </c>
      <c r="D22" s="82" t="str">
        <f t="shared" si="0"/>
        <v>АО "РЭД"</v>
      </c>
      <c r="E22" s="82" t="s">
        <v>329</v>
      </c>
      <c r="F22" s="83">
        <v>0.50036999999999998</v>
      </c>
      <c r="G22" s="83"/>
      <c r="H22" s="83"/>
      <c r="J22" s="348">
        <v>0.25</v>
      </c>
      <c r="K22" s="349">
        <v>0.23</v>
      </c>
      <c r="L22" s="350">
        <v>0.155</v>
      </c>
      <c r="M22" s="351">
        <v>0.09</v>
      </c>
      <c r="N22" s="352">
        <v>0.03</v>
      </c>
      <c r="O22" s="353">
        <v>0.02</v>
      </c>
      <c r="P22" s="354">
        <v>0.02</v>
      </c>
      <c r="Q22" s="355">
        <v>0.02</v>
      </c>
      <c r="R22" s="356">
        <v>0.03</v>
      </c>
      <c r="S22" s="357">
        <v>0.09</v>
      </c>
      <c r="T22" s="358">
        <v>0.155</v>
      </c>
      <c r="U22" s="359">
        <v>0.25</v>
      </c>
    </row>
    <row r="23" spans="1:21" ht="22.5" customHeight="1" x14ac:dyDescent="0.2">
      <c r="A23" s="81">
        <v>8</v>
      </c>
      <c r="B23" s="669"/>
      <c r="C23" s="82" t="s">
        <v>384</v>
      </c>
      <c r="D23" s="82" t="str">
        <f t="shared" si="0"/>
        <v>ООО "РАМА"</v>
      </c>
      <c r="E23" s="82" t="s">
        <v>329</v>
      </c>
      <c r="F23" s="83">
        <v>3.0200000000000001E-2</v>
      </c>
      <c r="G23" s="83"/>
      <c r="H23" s="83"/>
      <c r="J23" s="348">
        <v>3.0199999999999998E-2</v>
      </c>
      <c r="K23" s="349">
        <v>2.7199999999999998E-2</v>
      </c>
      <c r="L23" s="350">
        <v>2.0199999999999999E-2</v>
      </c>
      <c r="M23" s="351">
        <v>1.72E-2</v>
      </c>
      <c r="N23" s="352">
        <v>8.199999999999999E-3</v>
      </c>
      <c r="O23" s="353">
        <v>7.1999999999999998E-3</v>
      </c>
      <c r="P23" s="354">
        <v>7.1999999999999998E-3</v>
      </c>
      <c r="Q23" s="355">
        <v>7.1999999999999998E-3</v>
      </c>
      <c r="R23" s="356">
        <v>8.199999999999999E-3</v>
      </c>
      <c r="S23" s="357">
        <v>1.72E-2</v>
      </c>
      <c r="T23" s="358">
        <v>2.7199999999999998E-2</v>
      </c>
      <c r="U23" s="359">
        <v>3.0199999999999998E-2</v>
      </c>
    </row>
    <row r="24" spans="1:21" ht="21" customHeight="1" x14ac:dyDescent="0.2">
      <c r="A24" s="81">
        <v>9</v>
      </c>
      <c r="B24" s="669"/>
      <c r="C24" s="82" t="s">
        <v>447</v>
      </c>
      <c r="D24" s="82" t="str">
        <f t="shared" si="0"/>
        <v>ООО "Промсырье"</v>
      </c>
      <c r="E24" s="82" t="s">
        <v>329</v>
      </c>
      <c r="F24" s="83">
        <v>0.01</v>
      </c>
      <c r="G24" s="83"/>
      <c r="H24" s="83"/>
      <c r="J24" s="348">
        <v>0.01</v>
      </c>
      <c r="K24" s="349">
        <v>8.9999999999999993E-3</v>
      </c>
      <c r="L24" s="350">
        <v>7.0000000000000001E-3</v>
      </c>
      <c r="M24" s="351">
        <v>7.0000000000000001E-3</v>
      </c>
      <c r="N24" s="352">
        <v>8.0000000000000002E-3</v>
      </c>
      <c r="O24" s="353">
        <v>8.0000000000000002E-3</v>
      </c>
      <c r="P24" s="354">
        <v>8.0000000000000002E-3</v>
      </c>
      <c r="Q24" s="355">
        <v>8.0000000000000002E-3</v>
      </c>
      <c r="R24" s="356">
        <v>8.0000000000000002E-3</v>
      </c>
      <c r="S24" s="357">
        <v>8.0000000000000002E-3</v>
      </c>
      <c r="T24" s="358">
        <v>8.9999999999999993E-3</v>
      </c>
      <c r="U24" s="359">
        <v>0.01</v>
      </c>
    </row>
    <row r="25" spans="1:21" ht="22.5" customHeight="1" x14ac:dyDescent="0.2">
      <c r="A25" s="81">
        <v>10</v>
      </c>
      <c r="B25" s="669"/>
      <c r="C25" s="82" t="s">
        <v>188</v>
      </c>
      <c r="D25" s="82" t="str">
        <f t="shared" si="0"/>
        <v>ООО "Лизард"</v>
      </c>
      <c r="E25" s="82" t="s">
        <v>329</v>
      </c>
      <c r="F25" s="83">
        <v>0</v>
      </c>
      <c r="G25" s="83"/>
      <c r="H25" s="83"/>
      <c r="J25" s="348">
        <v>2.5000000000000001E-3</v>
      </c>
      <c r="K25" s="349">
        <v>2.5000000000000001E-3</v>
      </c>
      <c r="L25" s="350">
        <v>2E-3</v>
      </c>
      <c r="M25" s="351">
        <v>2E-3</v>
      </c>
      <c r="N25" s="352">
        <v>0</v>
      </c>
      <c r="O25" s="353">
        <v>0</v>
      </c>
      <c r="P25" s="354">
        <v>0</v>
      </c>
      <c r="Q25" s="355">
        <v>0</v>
      </c>
      <c r="R25" s="356">
        <v>1.5E-3</v>
      </c>
      <c r="S25" s="357">
        <v>2.5000000000000001E-3</v>
      </c>
      <c r="T25" s="358">
        <v>2.5000000000000001E-3</v>
      </c>
      <c r="U25" s="359">
        <v>2.5000000000000001E-3</v>
      </c>
    </row>
    <row r="26" spans="1:21" ht="55.5" customHeight="1" x14ac:dyDescent="0.2">
      <c r="A26" s="81">
        <v>11</v>
      </c>
      <c r="B26" s="669"/>
      <c r="C26" s="82" t="s">
        <v>189</v>
      </c>
      <c r="D26" s="82" t="str">
        <f t="shared" ref="D26:D27" si="1">C26</f>
        <v>ООО "Научно-производственный центр гидроавтоматики"</v>
      </c>
      <c r="E26" s="82" t="s">
        <v>329</v>
      </c>
      <c r="F26" s="83">
        <v>0</v>
      </c>
      <c r="G26" s="83"/>
      <c r="H26" s="83"/>
      <c r="J26" s="348">
        <v>5.8999999999999997E-2</v>
      </c>
      <c r="K26" s="349">
        <v>5.5E-2</v>
      </c>
      <c r="L26" s="350">
        <v>3.5999999999999997E-2</v>
      </c>
      <c r="M26" s="351">
        <v>2.5000000000000001E-2</v>
      </c>
      <c r="N26" s="352">
        <v>0</v>
      </c>
      <c r="O26" s="353">
        <v>0</v>
      </c>
      <c r="P26" s="354">
        <v>0</v>
      </c>
      <c r="Q26" s="355">
        <v>0</v>
      </c>
      <c r="R26" s="356">
        <v>0</v>
      </c>
      <c r="S26" s="357">
        <v>2.5000000000000001E-2</v>
      </c>
      <c r="T26" s="358">
        <v>3.9E-2</v>
      </c>
      <c r="U26" s="359">
        <v>5.0999999999999997E-2</v>
      </c>
    </row>
    <row r="27" spans="1:21" ht="55.5" customHeight="1" x14ac:dyDescent="0.2">
      <c r="A27" s="81">
        <v>12</v>
      </c>
      <c r="B27" s="670"/>
      <c r="C27" s="82" t="s">
        <v>814</v>
      </c>
      <c r="D27" s="82" t="str">
        <f t="shared" si="1"/>
        <v>ООО "Технопарк "Тракторозаводский"</v>
      </c>
      <c r="E27" s="82" t="s">
        <v>329</v>
      </c>
      <c r="F27" s="83">
        <v>0</v>
      </c>
      <c r="G27" s="83"/>
      <c r="H27" s="83"/>
      <c r="J27" s="348">
        <v>5.8999999999999997E-2</v>
      </c>
      <c r="K27" s="349">
        <v>5.5E-2</v>
      </c>
      <c r="L27" s="350">
        <v>3.5999999999999997E-2</v>
      </c>
      <c r="M27" s="351">
        <v>2.5000000000000001E-2</v>
      </c>
      <c r="N27" s="352">
        <v>0</v>
      </c>
      <c r="O27" s="353">
        <v>0</v>
      </c>
      <c r="P27" s="354">
        <v>0</v>
      </c>
      <c r="Q27" s="355">
        <v>0</v>
      </c>
      <c r="R27" s="356">
        <v>0</v>
      </c>
      <c r="S27" s="357">
        <v>2.5000000000000001E-2</v>
      </c>
      <c r="T27" s="358">
        <v>3.9E-2</v>
      </c>
      <c r="U27" s="359">
        <v>5.0999999999999997E-2</v>
      </c>
    </row>
    <row r="28" spans="1:21" x14ac:dyDescent="0.25">
      <c r="H28" s="51" t="s">
        <v>141</v>
      </c>
      <c r="J28" s="348">
        <v>4</v>
      </c>
      <c r="K28" s="349">
        <v>3.6</v>
      </c>
      <c r="L28" s="350">
        <v>3.4</v>
      </c>
      <c r="M28" s="351">
        <v>2.5</v>
      </c>
      <c r="N28" s="352">
        <v>2.2000000000000002</v>
      </c>
      <c r="O28" s="353">
        <v>2</v>
      </c>
      <c r="P28" s="354">
        <v>2</v>
      </c>
      <c r="Q28" s="355">
        <v>2.15</v>
      </c>
      <c r="R28" s="356">
        <v>2.35</v>
      </c>
      <c r="S28" s="357">
        <v>3</v>
      </c>
      <c r="T28" s="358">
        <v>3.5</v>
      </c>
      <c r="U28" s="359">
        <v>4.3</v>
      </c>
    </row>
    <row r="29" spans="1:21" x14ac:dyDescent="0.25">
      <c r="H29" s="50" t="s">
        <v>110</v>
      </c>
    </row>
    <row r="30" spans="1:21" ht="12.75" customHeight="1" x14ac:dyDescent="0.25">
      <c r="H30" s="12" t="s">
        <v>182</v>
      </c>
    </row>
    <row r="32" spans="1:21" ht="18.75" x14ac:dyDescent="0.3">
      <c r="A32" s="671" t="s">
        <v>324</v>
      </c>
      <c r="B32" s="671"/>
      <c r="C32" s="671"/>
      <c r="D32" s="671"/>
      <c r="E32" s="671"/>
      <c r="F32" s="671"/>
      <c r="G32" s="671"/>
      <c r="H32" s="671"/>
    </row>
    <row r="33" spans="1:13" ht="20.25" x14ac:dyDescent="0.3">
      <c r="A33" s="120"/>
      <c r="B33" s="120"/>
      <c r="C33" s="125"/>
      <c r="D33" s="87" t="s">
        <v>325</v>
      </c>
      <c r="E33" s="126" t="s">
        <v>185</v>
      </c>
      <c r="F33" s="120"/>
      <c r="G33" s="120"/>
      <c r="H33" s="120"/>
    </row>
    <row r="34" spans="1:13" x14ac:dyDescent="0.25">
      <c r="A34" s="119"/>
      <c r="B34" s="119"/>
      <c r="C34"/>
      <c r="D34"/>
      <c r="E34" s="124" t="s">
        <v>13</v>
      </c>
      <c r="F34" s="119"/>
      <c r="G34" s="119"/>
      <c r="H34" s="119"/>
    </row>
    <row r="35" spans="1:13" ht="18.75" x14ac:dyDescent="0.3">
      <c r="A35" s="119"/>
      <c r="B35" s="119"/>
      <c r="C35"/>
      <c r="D35"/>
      <c r="E35" s="87" t="s">
        <v>186</v>
      </c>
      <c r="F35" s="119"/>
      <c r="G35" s="119"/>
      <c r="H35" s="119"/>
    </row>
    <row r="36" spans="1:13" ht="18.75" x14ac:dyDescent="0.3">
      <c r="A36" s="119"/>
      <c r="B36" s="119"/>
      <c r="C36"/>
      <c r="D36"/>
      <c r="E36" s="87"/>
      <c r="F36" s="119"/>
      <c r="G36" s="119"/>
      <c r="H36" s="119"/>
    </row>
    <row r="37" spans="1:13" ht="18.75" x14ac:dyDescent="0.3">
      <c r="A37" s="119"/>
      <c r="B37" s="119"/>
      <c r="C37"/>
      <c r="D37" s="121" t="s">
        <v>339</v>
      </c>
      <c r="E37" s="134" t="s">
        <v>337</v>
      </c>
      <c r="F37" s="156" t="s">
        <v>504</v>
      </c>
      <c r="G37" s="119"/>
      <c r="H37" s="119"/>
    </row>
    <row r="38" spans="1:13" x14ac:dyDescent="0.25">
      <c r="B38" s="122"/>
      <c r="D38" s="122"/>
      <c r="E38" s="122"/>
      <c r="F38" s="122"/>
      <c r="G38" s="122"/>
      <c r="I38" s="122"/>
      <c r="J38" s="122"/>
      <c r="K38" s="123"/>
      <c r="L38" s="123"/>
      <c r="M38" s="123"/>
    </row>
    <row r="39" spans="1:13" ht="20.25" x14ac:dyDescent="0.3">
      <c r="A39" s="672" t="s">
        <v>508</v>
      </c>
      <c r="B39" s="672"/>
      <c r="C39" s="672"/>
      <c r="D39" s="672"/>
      <c r="E39" s="672"/>
      <c r="F39" s="672"/>
      <c r="G39" s="672"/>
      <c r="H39" s="672"/>
    </row>
    <row r="40" spans="1:13" ht="55.5" customHeight="1" x14ac:dyDescent="0.2">
      <c r="A40" s="79" t="s">
        <v>176</v>
      </c>
      <c r="B40" s="79" t="s">
        <v>327</v>
      </c>
      <c r="C40" s="79" t="s">
        <v>328</v>
      </c>
      <c r="D40" s="79" t="s">
        <v>177</v>
      </c>
      <c r="E40" s="79" t="s">
        <v>333</v>
      </c>
      <c r="F40" s="79" t="s">
        <v>332</v>
      </c>
      <c r="G40" s="79" t="s">
        <v>390</v>
      </c>
      <c r="H40" s="79" t="s">
        <v>330</v>
      </c>
    </row>
    <row r="41" spans="1:13" ht="12.75" x14ac:dyDescent="0.2">
      <c r="A41" s="141"/>
      <c r="B41" s="141">
        <v>1</v>
      </c>
      <c r="C41" s="141">
        <v>2</v>
      </c>
      <c r="D41" s="141">
        <v>3</v>
      </c>
      <c r="E41" s="141">
        <v>4</v>
      </c>
      <c r="F41" s="141">
        <v>5</v>
      </c>
      <c r="G41" s="141">
        <v>6</v>
      </c>
      <c r="H41" s="141">
        <v>7</v>
      </c>
    </row>
    <row r="42" spans="1:13" ht="24.75" customHeight="1" x14ac:dyDescent="0.2">
      <c r="A42" s="81">
        <v>1</v>
      </c>
      <c r="B42" s="668" t="s">
        <v>121</v>
      </c>
      <c r="C42" s="82" t="s">
        <v>178</v>
      </c>
      <c r="D42" s="82" t="s">
        <v>178</v>
      </c>
      <c r="E42" s="82" t="s">
        <v>329</v>
      </c>
      <c r="F42" s="83">
        <v>0.8</v>
      </c>
      <c r="G42" s="83"/>
      <c r="H42" s="83"/>
      <c r="J42" s="349">
        <v>0.8</v>
      </c>
    </row>
    <row r="43" spans="1:13" ht="24.75" customHeight="1" x14ac:dyDescent="0.2">
      <c r="A43" s="81">
        <v>2</v>
      </c>
      <c r="B43" s="669"/>
      <c r="C43" s="82" t="s">
        <v>179</v>
      </c>
      <c r="D43" s="82" t="s">
        <v>179</v>
      </c>
      <c r="E43" s="82" t="s">
        <v>329</v>
      </c>
      <c r="F43" s="83">
        <v>0.27500000000000002</v>
      </c>
      <c r="G43" s="83"/>
      <c r="H43" s="83"/>
    </row>
    <row r="44" spans="1:13" ht="30" customHeight="1" x14ac:dyDescent="0.2">
      <c r="A44" s="81">
        <v>3</v>
      </c>
      <c r="B44" s="669"/>
      <c r="C44" s="82" t="s">
        <v>184</v>
      </c>
      <c r="D44" s="82" t="str">
        <f>C44</f>
        <v>ООО "КРУГ"</v>
      </c>
      <c r="E44" s="82" t="s">
        <v>329</v>
      </c>
      <c r="F44" s="83">
        <v>2.8854999999999999E-2</v>
      </c>
      <c r="G44" s="83"/>
      <c r="H44" s="83"/>
    </row>
    <row r="45" spans="1:13" ht="24.75" customHeight="1" x14ac:dyDescent="0.2">
      <c r="A45" s="81">
        <v>4</v>
      </c>
      <c r="B45" s="669"/>
      <c r="C45" s="82" t="s">
        <v>183</v>
      </c>
      <c r="D45" s="82" t="str">
        <f t="shared" ref="D45:D51" si="2">C45</f>
        <v>ИП Первухин Л.В.</v>
      </c>
      <c r="E45" s="82" t="s">
        <v>329</v>
      </c>
      <c r="F45" s="83">
        <v>0.01</v>
      </c>
      <c r="G45" s="83"/>
      <c r="H45" s="83"/>
    </row>
    <row r="46" spans="1:13" ht="24.75" customHeight="1" x14ac:dyDescent="0.2">
      <c r="A46" s="81">
        <v>5</v>
      </c>
      <c r="B46" s="669"/>
      <c r="C46" s="82" t="s">
        <v>180</v>
      </c>
      <c r="D46" s="82" t="str">
        <f t="shared" si="2"/>
        <v>АО "ТНН"</v>
      </c>
      <c r="E46" s="82" t="s">
        <v>329</v>
      </c>
      <c r="F46" s="675">
        <v>0.08</v>
      </c>
      <c r="G46" s="83"/>
      <c r="H46" s="83"/>
    </row>
    <row r="47" spans="1:13" ht="24.75" customHeight="1" x14ac:dyDescent="0.2">
      <c r="A47" s="81">
        <v>6</v>
      </c>
      <c r="B47" s="669"/>
      <c r="C47" s="82" t="s">
        <v>180</v>
      </c>
      <c r="D47" s="82" t="str">
        <f t="shared" ref="D47" si="3">C47</f>
        <v>АО "ТНН"</v>
      </c>
      <c r="E47" s="82" t="s">
        <v>329</v>
      </c>
      <c r="F47" s="676"/>
      <c r="G47" s="83"/>
      <c r="H47" s="83"/>
    </row>
    <row r="48" spans="1:13" ht="24.75" customHeight="1" x14ac:dyDescent="0.2">
      <c r="A48" s="81">
        <v>7</v>
      </c>
      <c r="B48" s="669"/>
      <c r="C48" s="82" t="s">
        <v>181</v>
      </c>
      <c r="D48" s="82" t="str">
        <f t="shared" si="2"/>
        <v>АО "РЭД"</v>
      </c>
      <c r="E48" s="82" t="s">
        <v>329</v>
      </c>
      <c r="F48" s="83">
        <v>0.50036999999999998</v>
      </c>
      <c r="G48" s="83"/>
      <c r="H48" s="83"/>
    </row>
    <row r="49" spans="1:13" ht="24.75" customHeight="1" x14ac:dyDescent="0.2">
      <c r="A49" s="81">
        <v>8</v>
      </c>
      <c r="B49" s="669"/>
      <c r="C49" s="82" t="s">
        <v>384</v>
      </c>
      <c r="D49" s="82" t="str">
        <f t="shared" si="2"/>
        <v>ООО "РАМА"</v>
      </c>
      <c r="E49" s="82" t="s">
        <v>329</v>
      </c>
      <c r="F49" s="83">
        <v>2.7199999999999998E-2</v>
      </c>
      <c r="G49" s="83"/>
      <c r="H49" s="83"/>
    </row>
    <row r="50" spans="1:13" ht="21" customHeight="1" x14ac:dyDescent="0.2">
      <c r="A50" s="81">
        <v>9</v>
      </c>
      <c r="B50" s="669"/>
      <c r="C50" s="82" t="s">
        <v>447</v>
      </c>
      <c r="D50" s="82" t="str">
        <f t="shared" si="2"/>
        <v>ООО "Промсырье"</v>
      </c>
      <c r="E50" s="82" t="s">
        <v>329</v>
      </c>
      <c r="F50" s="83">
        <v>8.9999999999999993E-3</v>
      </c>
      <c r="G50" s="83"/>
      <c r="H50" s="83"/>
    </row>
    <row r="51" spans="1:13" ht="24.75" customHeight="1" x14ac:dyDescent="0.2">
      <c r="A51" s="81">
        <v>10</v>
      </c>
      <c r="B51" s="669"/>
      <c r="C51" s="82" t="s">
        <v>188</v>
      </c>
      <c r="D51" s="82" t="str">
        <f t="shared" si="2"/>
        <v>ООО "Лизард"</v>
      </c>
      <c r="E51" s="82" t="s">
        <v>329</v>
      </c>
      <c r="F51" s="83">
        <v>0</v>
      </c>
      <c r="G51" s="83"/>
      <c r="H51" s="83"/>
    </row>
    <row r="52" spans="1:13" ht="56.25" customHeight="1" x14ac:dyDescent="0.2">
      <c r="A52" s="81">
        <v>11</v>
      </c>
      <c r="B52" s="669"/>
      <c r="C52" s="82" t="s">
        <v>189</v>
      </c>
      <c r="D52" s="82" t="str">
        <f t="shared" ref="D52:D53" si="4">C52</f>
        <v>ООО "Научно-производственный центр гидроавтоматики"</v>
      </c>
      <c r="E52" s="82" t="s">
        <v>329</v>
      </c>
      <c r="F52" s="83">
        <v>0</v>
      </c>
      <c r="G52" s="83"/>
      <c r="H52" s="83"/>
    </row>
    <row r="53" spans="1:13" ht="56.25" customHeight="1" x14ac:dyDescent="0.2">
      <c r="A53" s="81">
        <v>12</v>
      </c>
      <c r="B53" s="670"/>
      <c r="C53" s="82" t="s">
        <v>814</v>
      </c>
      <c r="D53" s="82" t="str">
        <f t="shared" si="4"/>
        <v>ООО "Технопарк "Тракторозаводский"</v>
      </c>
      <c r="E53" s="82" t="s">
        <v>329</v>
      </c>
      <c r="F53" s="83">
        <v>0</v>
      </c>
      <c r="G53" s="83"/>
      <c r="H53" s="83"/>
    </row>
    <row r="54" spans="1:13" x14ac:dyDescent="0.25">
      <c r="H54" s="51" t="s">
        <v>141</v>
      </c>
    </row>
    <row r="55" spans="1:13" x14ac:dyDescent="0.25">
      <c r="H55" s="50" t="s">
        <v>110</v>
      </c>
    </row>
    <row r="56" spans="1:13" ht="12.75" customHeight="1" x14ac:dyDescent="0.25">
      <c r="H56" s="12" t="s">
        <v>182</v>
      </c>
    </row>
    <row r="58" spans="1:13" ht="18.75" x14ac:dyDescent="0.3">
      <c r="A58" s="671" t="s">
        <v>324</v>
      </c>
      <c r="B58" s="671"/>
      <c r="C58" s="671"/>
      <c r="D58" s="671"/>
      <c r="E58" s="671"/>
      <c r="F58" s="671"/>
      <c r="G58" s="671"/>
      <c r="H58" s="671"/>
    </row>
    <row r="59" spans="1:13" ht="20.25" x14ac:dyDescent="0.3">
      <c r="A59" s="120"/>
      <c r="B59" s="120"/>
      <c r="C59" s="125"/>
      <c r="D59" s="87" t="s">
        <v>325</v>
      </c>
      <c r="E59" s="126" t="s">
        <v>185</v>
      </c>
      <c r="F59" s="120"/>
      <c r="G59" s="120"/>
      <c r="H59" s="120"/>
    </row>
    <row r="60" spans="1:13" x14ac:dyDescent="0.25">
      <c r="A60" s="119"/>
      <c r="B60" s="119"/>
      <c r="C60"/>
      <c r="D60"/>
      <c r="E60" s="124" t="s">
        <v>13</v>
      </c>
      <c r="F60" s="119"/>
      <c r="G60" s="119"/>
      <c r="H60" s="119"/>
    </row>
    <row r="61" spans="1:13" ht="18.75" x14ac:dyDescent="0.3">
      <c r="A61" s="119"/>
      <c r="B61" s="119"/>
      <c r="C61"/>
      <c r="D61"/>
      <c r="E61" s="87" t="s">
        <v>186</v>
      </c>
      <c r="F61" s="119"/>
      <c r="G61" s="119"/>
      <c r="H61" s="119"/>
    </row>
    <row r="62" spans="1:13" ht="18.75" x14ac:dyDescent="0.3">
      <c r="A62" s="119"/>
      <c r="B62" s="119"/>
      <c r="C62"/>
      <c r="D62"/>
      <c r="E62" s="87"/>
      <c r="F62" s="119"/>
      <c r="G62" s="119"/>
      <c r="H62" s="119"/>
    </row>
    <row r="63" spans="1:13" ht="18.75" x14ac:dyDescent="0.3">
      <c r="A63" s="119"/>
      <c r="B63" s="119"/>
      <c r="C63"/>
      <c r="D63" s="121" t="s">
        <v>339</v>
      </c>
      <c r="E63" s="134" t="s">
        <v>336</v>
      </c>
      <c r="F63" s="156" t="s">
        <v>504</v>
      </c>
      <c r="G63" s="119"/>
      <c r="H63" s="119"/>
    </row>
    <row r="64" spans="1:13" x14ac:dyDescent="0.25">
      <c r="B64" s="122"/>
      <c r="D64" s="122"/>
      <c r="E64" s="122"/>
      <c r="F64" s="122"/>
      <c r="G64" s="122"/>
      <c r="I64" s="122"/>
      <c r="J64" s="122"/>
      <c r="K64" s="123"/>
      <c r="L64" s="123"/>
      <c r="M64" s="123"/>
    </row>
    <row r="65" spans="1:10" ht="20.25" x14ac:dyDescent="0.3">
      <c r="A65" s="672" t="s">
        <v>509</v>
      </c>
      <c r="B65" s="672"/>
      <c r="C65" s="672"/>
      <c r="D65" s="672"/>
      <c r="E65" s="672"/>
      <c r="F65" s="672"/>
      <c r="G65" s="672"/>
      <c r="H65" s="672"/>
    </row>
    <row r="66" spans="1:10" ht="55.5" customHeight="1" x14ac:dyDescent="0.2">
      <c r="A66" s="79" t="s">
        <v>176</v>
      </c>
      <c r="B66" s="79" t="s">
        <v>327</v>
      </c>
      <c r="C66" s="79" t="s">
        <v>328</v>
      </c>
      <c r="D66" s="79" t="s">
        <v>177</v>
      </c>
      <c r="E66" s="79" t="s">
        <v>333</v>
      </c>
      <c r="F66" s="79" t="s">
        <v>332</v>
      </c>
      <c r="G66" s="79" t="s">
        <v>390</v>
      </c>
      <c r="H66" s="79" t="s">
        <v>330</v>
      </c>
    </row>
    <row r="67" spans="1:10" ht="12.75" x14ac:dyDescent="0.2">
      <c r="A67" s="141"/>
      <c r="B67" s="141">
        <v>1</v>
      </c>
      <c r="C67" s="141">
        <v>2</v>
      </c>
      <c r="D67" s="141">
        <v>3</v>
      </c>
      <c r="E67" s="141">
        <v>4</v>
      </c>
      <c r="F67" s="141">
        <v>5</v>
      </c>
      <c r="G67" s="141">
        <v>6</v>
      </c>
      <c r="H67" s="141">
        <v>7</v>
      </c>
    </row>
    <row r="68" spans="1:10" ht="20.25" customHeight="1" x14ac:dyDescent="0.2">
      <c r="A68" s="81">
        <v>1</v>
      </c>
      <c r="B68" s="668" t="s">
        <v>385</v>
      </c>
      <c r="C68" s="82" t="s">
        <v>178</v>
      </c>
      <c r="D68" s="82" t="s">
        <v>178</v>
      </c>
      <c r="E68" s="82" t="s">
        <v>329</v>
      </c>
      <c r="F68" s="83">
        <v>0.7</v>
      </c>
      <c r="G68" s="83"/>
      <c r="H68" s="83"/>
      <c r="J68">
        <v>0.8</v>
      </c>
    </row>
    <row r="69" spans="1:10" ht="20.25" customHeight="1" x14ac:dyDescent="0.2">
      <c r="A69" s="81">
        <v>2</v>
      </c>
      <c r="B69" s="669"/>
      <c r="C69" s="82" t="s">
        <v>179</v>
      </c>
      <c r="D69" s="82" t="s">
        <v>179</v>
      </c>
      <c r="E69" s="82" t="s">
        <v>329</v>
      </c>
      <c r="F69" s="83">
        <v>0.25</v>
      </c>
      <c r="G69" s="83"/>
      <c r="H69" s="83"/>
    </row>
    <row r="70" spans="1:10" ht="20.25" customHeight="1" x14ac:dyDescent="0.2">
      <c r="A70" s="81">
        <v>3</v>
      </c>
      <c r="B70" s="669"/>
      <c r="C70" s="82" t="s">
        <v>184</v>
      </c>
      <c r="D70" s="82" t="str">
        <f t="shared" ref="D70:D77" si="5">C70</f>
        <v>ООО "КРУГ"</v>
      </c>
      <c r="E70" s="82" t="s">
        <v>329</v>
      </c>
      <c r="F70" s="83">
        <v>4.7981000000000003E-2</v>
      </c>
      <c r="G70" s="83"/>
      <c r="H70" s="83"/>
    </row>
    <row r="71" spans="1:10" ht="20.25" customHeight="1" x14ac:dyDescent="0.2">
      <c r="A71" s="81">
        <v>4</v>
      </c>
      <c r="B71" s="669"/>
      <c r="C71" s="82" t="s">
        <v>183</v>
      </c>
      <c r="D71" s="82" t="str">
        <f t="shared" si="5"/>
        <v>ИП Первухин Л.В.</v>
      </c>
      <c r="E71" s="82" t="s">
        <v>329</v>
      </c>
      <c r="F71" s="83">
        <v>5.0000000000000001E-3</v>
      </c>
      <c r="G71" s="83"/>
      <c r="H71" s="83"/>
    </row>
    <row r="72" spans="1:10" ht="20.25" customHeight="1" x14ac:dyDescent="0.2">
      <c r="A72" s="81">
        <v>5</v>
      </c>
      <c r="B72" s="669"/>
      <c r="C72" s="82" t="s">
        <v>180</v>
      </c>
      <c r="D72" s="82" t="str">
        <f t="shared" si="5"/>
        <v>АО "ТНН"</v>
      </c>
      <c r="E72" s="82" t="s">
        <v>329</v>
      </c>
      <c r="F72" s="675">
        <v>5.5E-2</v>
      </c>
      <c r="G72" s="83"/>
      <c r="H72" s="83"/>
    </row>
    <row r="73" spans="1:10" ht="20.25" customHeight="1" x14ac:dyDescent="0.2">
      <c r="A73" s="81">
        <v>6</v>
      </c>
      <c r="B73" s="669"/>
      <c r="C73" s="82" t="s">
        <v>180</v>
      </c>
      <c r="D73" s="82" t="str">
        <f t="shared" ref="D73" si="6">C73</f>
        <v>АО "ТНН"</v>
      </c>
      <c r="E73" s="82" t="s">
        <v>329</v>
      </c>
      <c r="F73" s="676"/>
      <c r="G73" s="83"/>
      <c r="H73" s="83"/>
    </row>
    <row r="74" spans="1:10" ht="20.25" customHeight="1" x14ac:dyDescent="0.2">
      <c r="A74" s="81">
        <v>7</v>
      </c>
      <c r="B74" s="669"/>
      <c r="C74" s="82" t="s">
        <v>181</v>
      </c>
      <c r="D74" s="82" t="str">
        <f t="shared" si="5"/>
        <v>АО "РЭД"</v>
      </c>
      <c r="E74" s="82" t="s">
        <v>329</v>
      </c>
      <c r="F74" s="83">
        <v>0.32451000000000002</v>
      </c>
      <c r="G74" s="83"/>
      <c r="H74" s="83"/>
    </row>
    <row r="75" spans="1:10" ht="20.25" customHeight="1" x14ac:dyDescent="0.2">
      <c r="A75" s="81">
        <v>8</v>
      </c>
      <c r="B75" s="669"/>
      <c r="C75" s="82" t="s">
        <v>384</v>
      </c>
      <c r="D75" s="82" t="str">
        <f t="shared" si="5"/>
        <v>ООО "РАМА"</v>
      </c>
      <c r="E75" s="82" t="s">
        <v>329</v>
      </c>
      <c r="F75" s="83">
        <v>2.0199999999999999E-2</v>
      </c>
      <c r="G75" s="83"/>
      <c r="H75" s="83"/>
    </row>
    <row r="76" spans="1:10" ht="21" customHeight="1" x14ac:dyDescent="0.2">
      <c r="A76" s="81">
        <v>9</v>
      </c>
      <c r="B76" s="669"/>
      <c r="C76" s="82" t="s">
        <v>447</v>
      </c>
      <c r="D76" s="82" t="str">
        <f t="shared" si="5"/>
        <v>ООО "Промсырье"</v>
      </c>
      <c r="E76" s="82" t="s">
        <v>329</v>
      </c>
      <c r="F76" s="83">
        <v>7.0000000000000001E-3</v>
      </c>
      <c r="G76" s="83"/>
      <c r="H76" s="83"/>
    </row>
    <row r="77" spans="1:10" ht="20.25" customHeight="1" x14ac:dyDescent="0.2">
      <c r="A77" s="81">
        <v>10</v>
      </c>
      <c r="B77" s="669"/>
      <c r="C77" s="82" t="s">
        <v>188</v>
      </c>
      <c r="D77" s="82" t="str">
        <f t="shared" si="5"/>
        <v>ООО "Лизард"</v>
      </c>
      <c r="E77" s="82" t="s">
        <v>329</v>
      </c>
      <c r="F77" s="83">
        <v>0</v>
      </c>
      <c r="G77" s="83"/>
      <c r="H77" s="83"/>
    </row>
    <row r="78" spans="1:10" ht="54.75" customHeight="1" x14ac:dyDescent="0.2">
      <c r="A78" s="81">
        <v>11</v>
      </c>
      <c r="B78" s="669"/>
      <c r="C78" s="82" t="s">
        <v>189</v>
      </c>
      <c r="D78" s="82" t="str">
        <f t="shared" ref="D78:D79" si="7">C78</f>
        <v>ООО "Научно-производственный центр гидроавтоматики"</v>
      </c>
      <c r="E78" s="82" t="s">
        <v>329</v>
      </c>
      <c r="F78" s="83">
        <v>0</v>
      </c>
      <c r="G78" s="83"/>
      <c r="H78" s="83"/>
    </row>
    <row r="79" spans="1:10" ht="54.75" customHeight="1" x14ac:dyDescent="0.2">
      <c r="A79" s="81">
        <v>12</v>
      </c>
      <c r="B79" s="670"/>
      <c r="C79" s="82" t="s">
        <v>814</v>
      </c>
      <c r="D79" s="82" t="str">
        <f t="shared" si="7"/>
        <v>ООО "Технопарк "Тракторозаводский"</v>
      </c>
      <c r="E79" s="82" t="s">
        <v>329</v>
      </c>
      <c r="F79" s="83">
        <v>0</v>
      </c>
      <c r="G79" s="83"/>
      <c r="H79" s="83"/>
    </row>
    <row r="80" spans="1:10" x14ac:dyDescent="0.25">
      <c r="H80" s="51" t="s">
        <v>141</v>
      </c>
    </row>
    <row r="81" spans="1:13" x14ac:dyDescent="0.25">
      <c r="H81" s="50" t="s">
        <v>110</v>
      </c>
    </row>
    <row r="82" spans="1:13" ht="12.75" customHeight="1" x14ac:dyDescent="0.25">
      <c r="H82" s="12" t="s">
        <v>182</v>
      </c>
    </row>
    <row r="84" spans="1:13" ht="18.75" x14ac:dyDescent="0.3">
      <c r="A84" s="671" t="s">
        <v>324</v>
      </c>
      <c r="B84" s="671"/>
      <c r="C84" s="671"/>
      <c r="D84" s="671"/>
      <c r="E84" s="671"/>
      <c r="F84" s="671"/>
      <c r="G84" s="671"/>
      <c r="H84" s="671"/>
    </row>
    <row r="85" spans="1:13" ht="20.25" x14ac:dyDescent="0.3">
      <c r="A85" s="120"/>
      <c r="B85" s="120"/>
      <c r="C85" s="125"/>
      <c r="D85" s="87" t="s">
        <v>325</v>
      </c>
      <c r="E85" s="126" t="s">
        <v>185</v>
      </c>
      <c r="F85" s="120"/>
      <c r="G85" s="120"/>
      <c r="H85" s="120"/>
    </row>
    <row r="86" spans="1:13" x14ac:dyDescent="0.25">
      <c r="A86" s="119"/>
      <c r="B86" s="119"/>
      <c r="C86"/>
      <c r="D86"/>
      <c r="E86" s="124" t="s">
        <v>13</v>
      </c>
      <c r="F86" s="119"/>
      <c r="G86" s="119"/>
      <c r="H86" s="119"/>
    </row>
    <row r="87" spans="1:13" ht="18.75" x14ac:dyDescent="0.3">
      <c r="A87" s="119"/>
      <c r="B87" s="119"/>
      <c r="C87"/>
      <c r="D87"/>
      <c r="E87" s="87" t="s">
        <v>186</v>
      </c>
      <c r="F87" s="119"/>
      <c r="G87" s="119"/>
      <c r="H87" s="119"/>
    </row>
    <row r="88" spans="1:13" ht="18.75" x14ac:dyDescent="0.3">
      <c r="A88" s="119"/>
      <c r="B88" s="119"/>
      <c r="C88"/>
      <c r="D88"/>
      <c r="E88" s="87"/>
      <c r="F88" s="119"/>
      <c r="G88" s="119"/>
      <c r="H88" s="119"/>
    </row>
    <row r="89" spans="1:13" ht="18.75" x14ac:dyDescent="0.3">
      <c r="A89" s="119"/>
      <c r="B89" s="119"/>
      <c r="C89"/>
      <c r="D89" s="121" t="s">
        <v>339</v>
      </c>
      <c r="E89" s="134" t="s">
        <v>335</v>
      </c>
      <c r="F89" s="156" t="s">
        <v>504</v>
      </c>
      <c r="G89" s="119"/>
      <c r="H89" s="119"/>
    </row>
    <row r="90" spans="1:13" x14ac:dyDescent="0.25">
      <c r="B90" s="122"/>
      <c r="D90" s="122"/>
      <c r="E90" s="122"/>
      <c r="F90" s="122"/>
      <c r="G90" s="122"/>
      <c r="I90" s="122"/>
      <c r="J90" s="122"/>
      <c r="K90" s="123"/>
      <c r="L90" s="123"/>
      <c r="M90" s="123"/>
    </row>
    <row r="91" spans="1:13" ht="20.25" x14ac:dyDescent="0.3">
      <c r="A91" s="672" t="s">
        <v>510</v>
      </c>
      <c r="B91" s="672"/>
      <c r="C91" s="672"/>
      <c r="D91" s="672"/>
      <c r="E91" s="672"/>
      <c r="F91" s="672"/>
      <c r="G91" s="672"/>
      <c r="H91" s="672"/>
    </row>
    <row r="92" spans="1:13" ht="55.5" customHeight="1" x14ac:dyDescent="0.2">
      <c r="A92" s="79" t="s">
        <v>176</v>
      </c>
      <c r="B92" s="79" t="s">
        <v>327</v>
      </c>
      <c r="C92" s="79" t="s">
        <v>328</v>
      </c>
      <c r="D92" s="79" t="s">
        <v>177</v>
      </c>
      <c r="E92" s="79" t="s">
        <v>333</v>
      </c>
      <c r="F92" s="79" t="s">
        <v>332</v>
      </c>
      <c r="G92" s="79" t="s">
        <v>390</v>
      </c>
      <c r="H92" s="79" t="s">
        <v>330</v>
      </c>
    </row>
    <row r="93" spans="1:13" ht="12.75" x14ac:dyDescent="0.2">
      <c r="A93" s="141"/>
      <c r="B93" s="141">
        <v>1</v>
      </c>
      <c r="C93" s="141">
        <v>2</v>
      </c>
      <c r="D93" s="141">
        <v>3</v>
      </c>
      <c r="E93" s="141">
        <v>4</v>
      </c>
      <c r="F93" s="141">
        <v>5</v>
      </c>
      <c r="G93" s="141">
        <v>6</v>
      </c>
      <c r="H93" s="141">
        <v>7</v>
      </c>
    </row>
    <row r="94" spans="1:13" ht="19.5" customHeight="1" x14ac:dyDescent="0.2">
      <c r="A94" s="81">
        <v>1</v>
      </c>
      <c r="B94" s="668" t="s">
        <v>385</v>
      </c>
      <c r="C94" s="82" t="s">
        <v>178</v>
      </c>
      <c r="D94" s="82" t="s">
        <v>178</v>
      </c>
      <c r="E94" s="82" t="s">
        <v>329</v>
      </c>
      <c r="F94" s="83">
        <v>0.4</v>
      </c>
      <c r="G94" s="83"/>
      <c r="H94" s="83"/>
      <c r="J94">
        <v>0.45</v>
      </c>
    </row>
    <row r="95" spans="1:13" ht="19.5" customHeight="1" x14ac:dyDescent="0.2">
      <c r="A95" s="81">
        <v>2</v>
      </c>
      <c r="B95" s="669"/>
      <c r="C95" s="82" t="s">
        <v>179</v>
      </c>
      <c r="D95" s="82" t="s">
        <v>179</v>
      </c>
      <c r="E95" s="82" t="s">
        <v>329</v>
      </c>
      <c r="F95" s="83">
        <v>0.24</v>
      </c>
      <c r="G95" s="83"/>
      <c r="H95" s="83"/>
    </row>
    <row r="96" spans="1:13" ht="19.5" customHeight="1" x14ac:dyDescent="0.2">
      <c r="A96" s="81">
        <v>3</v>
      </c>
      <c r="B96" s="669"/>
      <c r="C96" s="82" t="s">
        <v>184</v>
      </c>
      <c r="D96" s="82" t="str">
        <f t="shared" ref="D96:D103" si="8">C96</f>
        <v>ООО "КРУГ"</v>
      </c>
      <c r="E96" s="82" t="s">
        <v>329</v>
      </c>
      <c r="F96" s="83">
        <v>4.1804000000000001E-2</v>
      </c>
      <c r="G96" s="83"/>
      <c r="H96" s="83"/>
    </row>
    <row r="97" spans="1:8" ht="19.5" customHeight="1" x14ac:dyDescent="0.2">
      <c r="A97" s="81">
        <v>4</v>
      </c>
      <c r="B97" s="669"/>
      <c r="C97" s="82" t="s">
        <v>183</v>
      </c>
      <c r="D97" s="82" t="str">
        <f t="shared" si="8"/>
        <v>ИП Первухин Л.В.</v>
      </c>
      <c r="E97" s="82" t="s">
        <v>329</v>
      </c>
      <c r="F97" s="83">
        <v>3.0000000000000001E-3</v>
      </c>
      <c r="G97" s="83"/>
      <c r="H97" s="83"/>
    </row>
    <row r="98" spans="1:8" ht="19.5" customHeight="1" x14ac:dyDescent="0.2">
      <c r="A98" s="81">
        <v>5</v>
      </c>
      <c r="B98" s="669"/>
      <c r="C98" s="82" t="s">
        <v>180</v>
      </c>
      <c r="D98" s="82" t="str">
        <f t="shared" si="8"/>
        <v>АО "ТНН"</v>
      </c>
      <c r="E98" s="82" t="s">
        <v>329</v>
      </c>
      <c r="F98" s="675">
        <v>0.02</v>
      </c>
      <c r="G98" s="83"/>
      <c r="H98" s="83"/>
    </row>
    <row r="99" spans="1:8" ht="19.5" customHeight="1" x14ac:dyDescent="0.2">
      <c r="A99" s="81">
        <v>6</v>
      </c>
      <c r="B99" s="669"/>
      <c r="C99" s="82" t="s">
        <v>180</v>
      </c>
      <c r="D99" s="82" t="str">
        <f t="shared" ref="D99" si="9">C99</f>
        <v>АО "ТНН"</v>
      </c>
      <c r="E99" s="82" t="s">
        <v>329</v>
      </c>
      <c r="F99" s="676"/>
      <c r="G99" s="83"/>
      <c r="H99" s="83"/>
    </row>
    <row r="100" spans="1:8" ht="19.5" customHeight="1" x14ac:dyDescent="0.2">
      <c r="A100" s="81">
        <v>7</v>
      </c>
      <c r="B100" s="669"/>
      <c r="C100" s="82" t="s">
        <v>181</v>
      </c>
      <c r="D100" s="82" t="str">
        <f t="shared" si="8"/>
        <v>АО "РЭД"</v>
      </c>
      <c r="E100" s="82" t="s">
        <v>329</v>
      </c>
      <c r="F100" s="83">
        <v>0.23746999999999999</v>
      </c>
      <c r="G100" s="83"/>
      <c r="H100" s="83"/>
    </row>
    <row r="101" spans="1:8" ht="19.5" customHeight="1" x14ac:dyDescent="0.2">
      <c r="A101" s="81">
        <v>8</v>
      </c>
      <c r="B101" s="669"/>
      <c r="C101" s="82" t="s">
        <v>384</v>
      </c>
      <c r="D101" s="82" t="str">
        <f t="shared" si="8"/>
        <v>ООО "РАМА"</v>
      </c>
      <c r="E101" s="82" t="s">
        <v>329</v>
      </c>
      <c r="F101" s="83">
        <v>1.72E-2</v>
      </c>
      <c r="G101" s="83"/>
      <c r="H101" s="83"/>
    </row>
    <row r="102" spans="1:8" ht="21" customHeight="1" x14ac:dyDescent="0.2">
      <c r="A102" s="81">
        <v>9</v>
      </c>
      <c r="B102" s="669"/>
      <c r="C102" s="82" t="s">
        <v>447</v>
      </c>
      <c r="D102" s="82" t="str">
        <f t="shared" si="8"/>
        <v>ООО "Промсырье"</v>
      </c>
      <c r="E102" s="82" t="s">
        <v>329</v>
      </c>
      <c r="F102" s="83">
        <v>7.0000000000000001E-3</v>
      </c>
      <c r="G102" s="83"/>
      <c r="H102" s="83"/>
    </row>
    <row r="103" spans="1:8" ht="19.5" customHeight="1" x14ac:dyDescent="0.2">
      <c r="A103" s="81">
        <v>10</v>
      </c>
      <c r="B103" s="669"/>
      <c r="C103" s="82" t="s">
        <v>188</v>
      </c>
      <c r="D103" s="82" t="str">
        <f t="shared" si="8"/>
        <v>ООО "Лизард"</v>
      </c>
      <c r="E103" s="82" t="s">
        <v>329</v>
      </c>
      <c r="F103" s="83">
        <v>0</v>
      </c>
      <c r="G103" s="83"/>
      <c r="H103" s="83"/>
    </row>
    <row r="104" spans="1:8" ht="58.5" customHeight="1" x14ac:dyDescent="0.2">
      <c r="A104" s="81">
        <v>11</v>
      </c>
      <c r="B104" s="669"/>
      <c r="C104" s="82" t="s">
        <v>189</v>
      </c>
      <c r="D104" s="82" t="str">
        <f t="shared" ref="D104:D106" si="10">C104</f>
        <v>ООО "Научно-производственный центр гидроавтоматики"</v>
      </c>
      <c r="E104" s="82" t="s">
        <v>329</v>
      </c>
      <c r="F104" s="83">
        <v>0</v>
      </c>
      <c r="G104" s="83"/>
      <c r="H104" s="83"/>
    </row>
    <row r="105" spans="1:8" ht="58.5" customHeight="1" x14ac:dyDescent="0.2">
      <c r="A105" s="81">
        <v>12</v>
      </c>
      <c r="B105" s="669"/>
      <c r="C105" s="82" t="s">
        <v>648</v>
      </c>
      <c r="D105" s="82" t="str">
        <f t="shared" si="10"/>
        <v>ИП Климцова А.В.</v>
      </c>
      <c r="E105" s="82" t="s">
        <v>329</v>
      </c>
      <c r="F105" s="83">
        <v>0</v>
      </c>
      <c r="G105" s="83"/>
      <c r="H105" s="83"/>
    </row>
    <row r="106" spans="1:8" ht="58.5" customHeight="1" x14ac:dyDescent="0.2">
      <c r="A106" s="81">
        <v>13</v>
      </c>
      <c r="B106" s="670"/>
      <c r="C106" s="82" t="s">
        <v>814</v>
      </c>
      <c r="D106" s="82" t="str">
        <f t="shared" si="10"/>
        <v>ООО "Технопарк "Тракторозаводский"</v>
      </c>
      <c r="E106" s="82" t="s">
        <v>329</v>
      </c>
      <c r="F106" s="83">
        <v>0</v>
      </c>
      <c r="G106" s="83"/>
      <c r="H106" s="83"/>
    </row>
    <row r="107" spans="1:8" x14ac:dyDescent="0.25">
      <c r="H107" s="51" t="s">
        <v>141</v>
      </c>
    </row>
    <row r="108" spans="1:8" x14ac:dyDescent="0.25">
      <c r="H108" s="50" t="s">
        <v>110</v>
      </c>
    </row>
    <row r="109" spans="1:8" ht="12.75" customHeight="1" x14ac:dyDescent="0.25">
      <c r="H109" s="12" t="s">
        <v>182</v>
      </c>
    </row>
    <row r="111" spans="1:8" ht="18.75" x14ac:dyDescent="0.3">
      <c r="A111" s="671" t="s">
        <v>324</v>
      </c>
      <c r="B111" s="671"/>
      <c r="C111" s="671"/>
      <c r="D111" s="671"/>
      <c r="E111" s="671"/>
      <c r="F111" s="671"/>
      <c r="G111" s="671"/>
      <c r="H111" s="671"/>
    </row>
    <row r="112" spans="1:8" ht="20.25" x14ac:dyDescent="0.3">
      <c r="A112" s="120"/>
      <c r="B112" s="120"/>
      <c r="C112" s="125"/>
      <c r="D112" s="87" t="s">
        <v>325</v>
      </c>
      <c r="E112" s="126" t="s">
        <v>185</v>
      </c>
      <c r="F112" s="120"/>
      <c r="G112" s="120"/>
      <c r="H112" s="120"/>
    </row>
    <row r="113" spans="1:13" x14ac:dyDescent="0.25">
      <c r="A113" s="119"/>
      <c r="B113" s="119"/>
      <c r="C113"/>
      <c r="D113"/>
      <c r="E113" s="124" t="s">
        <v>13</v>
      </c>
      <c r="F113" s="119"/>
      <c r="G113" s="119"/>
      <c r="H113" s="119"/>
    </row>
    <row r="114" spans="1:13" ht="18.75" x14ac:dyDescent="0.3">
      <c r="A114" s="119"/>
      <c r="B114" s="119"/>
      <c r="C114"/>
      <c r="D114"/>
      <c r="E114" s="87" t="s">
        <v>186</v>
      </c>
      <c r="F114" s="119"/>
      <c r="G114" s="119"/>
      <c r="H114" s="119"/>
    </row>
    <row r="115" spans="1:13" ht="18.75" x14ac:dyDescent="0.3">
      <c r="A115" s="119"/>
      <c r="B115" s="119"/>
      <c r="C115"/>
      <c r="D115"/>
      <c r="E115" s="87"/>
      <c r="F115" s="119"/>
      <c r="G115" s="119"/>
      <c r="H115" s="119"/>
    </row>
    <row r="116" spans="1:13" ht="18.75" x14ac:dyDescent="0.3">
      <c r="A116" s="119"/>
      <c r="B116" s="119"/>
      <c r="C116"/>
      <c r="D116" s="121" t="s">
        <v>339</v>
      </c>
      <c r="E116" s="134" t="s">
        <v>334</v>
      </c>
      <c r="F116" s="156" t="s">
        <v>504</v>
      </c>
      <c r="G116" s="119"/>
      <c r="H116" s="119"/>
    </row>
    <row r="117" spans="1:13" x14ac:dyDescent="0.25">
      <c r="B117" s="122"/>
      <c r="D117" s="122"/>
      <c r="E117" s="122"/>
      <c r="F117" s="122"/>
      <c r="G117" s="122"/>
      <c r="I117" s="122"/>
      <c r="J117" s="122"/>
      <c r="K117" s="123"/>
      <c r="L117" s="123"/>
      <c r="M117" s="123"/>
    </row>
    <row r="118" spans="1:13" ht="20.25" x14ac:dyDescent="0.3">
      <c r="A118" s="672" t="s">
        <v>511</v>
      </c>
      <c r="B118" s="672"/>
      <c r="C118" s="672"/>
      <c r="D118" s="672"/>
      <c r="E118" s="672"/>
      <c r="F118" s="672"/>
      <c r="G118" s="672"/>
      <c r="H118" s="672"/>
    </row>
    <row r="119" spans="1:13" ht="55.5" customHeight="1" x14ac:dyDescent="0.2">
      <c r="A119" s="79" t="s">
        <v>176</v>
      </c>
      <c r="B119" s="79" t="s">
        <v>327</v>
      </c>
      <c r="C119" s="79" t="s">
        <v>328</v>
      </c>
      <c r="D119" s="79" t="s">
        <v>177</v>
      </c>
      <c r="E119" s="79" t="s">
        <v>333</v>
      </c>
      <c r="F119" s="79" t="s">
        <v>332</v>
      </c>
      <c r="G119" s="79" t="s">
        <v>390</v>
      </c>
      <c r="H119" s="79" t="s">
        <v>330</v>
      </c>
    </row>
    <row r="120" spans="1:13" ht="12.75" x14ac:dyDescent="0.2">
      <c r="A120" s="141"/>
      <c r="B120" s="141">
        <v>1</v>
      </c>
      <c r="C120" s="141">
        <v>2</v>
      </c>
      <c r="D120" s="141">
        <v>3</v>
      </c>
      <c r="E120" s="141">
        <v>4</v>
      </c>
      <c r="F120" s="141">
        <v>5</v>
      </c>
      <c r="G120" s="141">
        <v>6</v>
      </c>
      <c r="H120" s="141">
        <v>7</v>
      </c>
    </row>
    <row r="121" spans="1:13" ht="23.25" customHeight="1" x14ac:dyDescent="0.2">
      <c r="A121" s="81">
        <v>1</v>
      </c>
      <c r="B121" s="668" t="s">
        <v>385</v>
      </c>
      <c r="C121" s="82" t="s">
        <v>178</v>
      </c>
      <c r="D121" s="82" t="s">
        <v>178</v>
      </c>
      <c r="E121" s="82" t="s">
        <v>329</v>
      </c>
      <c r="F121" s="83">
        <v>0.3</v>
      </c>
      <c r="G121" s="83"/>
      <c r="H121" s="83"/>
      <c r="J121">
        <v>0.25</v>
      </c>
    </row>
    <row r="122" spans="1:13" ht="23.25" customHeight="1" x14ac:dyDescent="0.2">
      <c r="A122" s="81">
        <v>2</v>
      </c>
      <c r="B122" s="669"/>
      <c r="C122" s="82" t="s">
        <v>179</v>
      </c>
      <c r="D122" s="82" t="s">
        <v>179</v>
      </c>
      <c r="E122" s="82" t="s">
        <v>329</v>
      </c>
      <c r="F122" s="83">
        <v>0.23</v>
      </c>
      <c r="G122" s="83"/>
      <c r="H122" s="83"/>
    </row>
    <row r="123" spans="1:13" ht="23.25" customHeight="1" x14ac:dyDescent="0.2">
      <c r="A123" s="81">
        <v>3</v>
      </c>
      <c r="B123" s="669"/>
      <c r="C123" s="82" t="s">
        <v>184</v>
      </c>
      <c r="D123" s="82" t="str">
        <f t="shared" ref="D123:D130" si="11">C123</f>
        <v>ООО "КРУГ"</v>
      </c>
      <c r="E123" s="82" t="s">
        <v>329</v>
      </c>
      <c r="F123" s="83">
        <v>3.8301000000000002E-2</v>
      </c>
      <c r="G123" s="83"/>
      <c r="H123" s="83"/>
    </row>
    <row r="124" spans="1:13" ht="23.25" customHeight="1" x14ac:dyDescent="0.2">
      <c r="A124" s="81">
        <v>4</v>
      </c>
      <c r="B124" s="669"/>
      <c r="C124" s="82" t="s">
        <v>183</v>
      </c>
      <c r="D124" s="82" t="str">
        <f t="shared" si="11"/>
        <v>ИП Первухин Л.В.</v>
      </c>
      <c r="E124" s="82" t="s">
        <v>329</v>
      </c>
      <c r="F124" s="83">
        <v>1E-4</v>
      </c>
      <c r="G124" s="83"/>
      <c r="H124" s="83"/>
    </row>
    <row r="125" spans="1:13" ht="23.25" customHeight="1" x14ac:dyDescent="0.2">
      <c r="A125" s="81">
        <v>5</v>
      </c>
      <c r="B125" s="669"/>
      <c r="C125" s="82" t="s">
        <v>180</v>
      </c>
      <c r="D125" s="82" t="str">
        <f t="shared" si="11"/>
        <v>АО "ТНН"</v>
      </c>
      <c r="E125" s="82" t="s">
        <v>329</v>
      </c>
      <c r="F125" s="675">
        <v>5.0000000000000001E-3</v>
      </c>
      <c r="G125" s="83"/>
      <c r="H125" s="83"/>
    </row>
    <row r="126" spans="1:13" ht="23.25" customHeight="1" x14ac:dyDescent="0.2">
      <c r="A126" s="81">
        <v>6</v>
      </c>
      <c r="B126" s="669"/>
      <c r="C126" s="82" t="s">
        <v>180</v>
      </c>
      <c r="D126" s="82" t="str">
        <f t="shared" ref="D126" si="12">C126</f>
        <v>АО "ТНН"</v>
      </c>
      <c r="E126" s="82" t="s">
        <v>329</v>
      </c>
      <c r="F126" s="676"/>
      <c r="G126" s="83"/>
      <c r="H126" s="83"/>
    </row>
    <row r="127" spans="1:13" ht="23.25" customHeight="1" x14ac:dyDescent="0.2">
      <c r="A127" s="81">
        <v>7</v>
      </c>
      <c r="B127" s="669"/>
      <c r="C127" s="82" t="s">
        <v>181</v>
      </c>
      <c r="D127" s="82" t="str">
        <f t="shared" si="11"/>
        <v>АО "РЭД"</v>
      </c>
      <c r="E127" s="82" t="s">
        <v>329</v>
      </c>
      <c r="F127" s="83">
        <v>0.11071</v>
      </c>
      <c r="G127" s="83"/>
      <c r="H127" s="83"/>
    </row>
    <row r="128" spans="1:13" ht="23.25" customHeight="1" x14ac:dyDescent="0.2">
      <c r="A128" s="81">
        <v>8</v>
      </c>
      <c r="B128" s="669"/>
      <c r="C128" s="82" t="s">
        <v>384</v>
      </c>
      <c r="D128" s="82" t="str">
        <f t="shared" si="11"/>
        <v>ООО "РАМА"</v>
      </c>
      <c r="E128" s="82" t="s">
        <v>329</v>
      </c>
      <c r="F128" s="83">
        <v>7.1999999999999998E-3</v>
      </c>
      <c r="G128" s="83"/>
      <c r="H128" s="83"/>
    </row>
    <row r="129" spans="1:13" ht="21" customHeight="1" x14ac:dyDescent="0.2">
      <c r="A129" s="81">
        <v>9</v>
      </c>
      <c r="B129" s="669"/>
      <c r="C129" s="82" t="s">
        <v>447</v>
      </c>
      <c r="D129" s="82" t="str">
        <f t="shared" si="11"/>
        <v>ООО "Промсырье"</v>
      </c>
      <c r="E129" s="82" t="s">
        <v>329</v>
      </c>
      <c r="F129" s="83">
        <v>8.0000000000000002E-3</v>
      </c>
      <c r="G129" s="83"/>
      <c r="H129" s="83"/>
    </row>
    <row r="130" spans="1:13" ht="23.25" customHeight="1" x14ac:dyDescent="0.2">
      <c r="A130" s="81">
        <v>10</v>
      </c>
      <c r="B130" s="669"/>
      <c r="C130" s="82" t="s">
        <v>188</v>
      </c>
      <c r="D130" s="82" t="str">
        <f t="shared" si="11"/>
        <v>ООО "Лизард"</v>
      </c>
      <c r="E130" s="82" t="s">
        <v>329</v>
      </c>
      <c r="F130" s="83">
        <v>0</v>
      </c>
      <c r="G130" s="83"/>
      <c r="H130" s="83"/>
    </row>
    <row r="131" spans="1:13" ht="62.25" customHeight="1" x14ac:dyDescent="0.2">
      <c r="A131" s="81">
        <v>11</v>
      </c>
      <c r="B131" s="669"/>
      <c r="C131" s="82" t="s">
        <v>189</v>
      </c>
      <c r="D131" s="82" t="str">
        <f t="shared" ref="D131:D133" si="13">C131</f>
        <v>ООО "Научно-производственный центр гидроавтоматики"</v>
      </c>
      <c r="E131" s="82" t="s">
        <v>329</v>
      </c>
      <c r="F131" s="83">
        <v>0</v>
      </c>
      <c r="G131" s="83"/>
      <c r="H131" s="83"/>
    </row>
    <row r="132" spans="1:13" ht="30" customHeight="1" x14ac:dyDescent="0.2">
      <c r="A132" s="81">
        <v>12</v>
      </c>
      <c r="B132" s="669"/>
      <c r="C132" s="82" t="s">
        <v>648</v>
      </c>
      <c r="D132" s="82" t="str">
        <f t="shared" si="13"/>
        <v>ИП Климцова А.В.</v>
      </c>
      <c r="E132" s="82" t="s">
        <v>329</v>
      </c>
      <c r="F132" s="83">
        <v>0</v>
      </c>
      <c r="G132" s="83"/>
      <c r="H132" s="83"/>
    </row>
    <row r="133" spans="1:13" ht="62.25" customHeight="1" x14ac:dyDescent="0.2">
      <c r="A133" s="81">
        <v>13</v>
      </c>
      <c r="B133" s="670"/>
      <c r="C133" s="82" t="s">
        <v>814</v>
      </c>
      <c r="D133" s="82" t="str">
        <f t="shared" si="13"/>
        <v>ООО "Технопарк "Тракторозаводский"</v>
      </c>
      <c r="E133" s="82" t="s">
        <v>329</v>
      </c>
      <c r="F133" s="83">
        <v>0</v>
      </c>
      <c r="G133" s="83"/>
      <c r="H133" s="83"/>
    </row>
    <row r="134" spans="1:13" x14ac:dyDescent="0.25">
      <c r="H134" s="51" t="s">
        <v>141</v>
      </c>
    </row>
    <row r="135" spans="1:13" x14ac:dyDescent="0.25">
      <c r="H135" s="50" t="s">
        <v>110</v>
      </c>
    </row>
    <row r="136" spans="1:13" ht="12.75" customHeight="1" x14ac:dyDescent="0.25">
      <c r="H136" s="12" t="s">
        <v>182</v>
      </c>
    </row>
    <row r="138" spans="1:13" ht="18.75" x14ac:dyDescent="0.3">
      <c r="A138" s="671" t="s">
        <v>324</v>
      </c>
      <c r="B138" s="671"/>
      <c r="C138" s="671"/>
      <c r="D138" s="671"/>
      <c r="E138" s="671"/>
      <c r="F138" s="671"/>
      <c r="G138" s="671"/>
      <c r="H138" s="671"/>
    </row>
    <row r="139" spans="1:13" ht="20.25" x14ac:dyDescent="0.3">
      <c r="A139" s="120"/>
      <c r="B139" s="120"/>
      <c r="C139" s="125"/>
      <c r="D139" s="87" t="s">
        <v>325</v>
      </c>
      <c r="E139" s="126" t="s">
        <v>185</v>
      </c>
      <c r="F139" s="120"/>
      <c r="G139" s="120"/>
      <c r="H139" s="120"/>
    </row>
    <row r="140" spans="1:13" x14ac:dyDescent="0.25">
      <c r="A140" s="119"/>
      <c r="B140" s="119"/>
      <c r="C140"/>
      <c r="D140"/>
      <c r="E140" s="124" t="s">
        <v>13</v>
      </c>
      <c r="F140" s="119"/>
      <c r="G140" s="119"/>
      <c r="H140" s="119"/>
    </row>
    <row r="141" spans="1:13" ht="18.75" x14ac:dyDescent="0.3">
      <c r="A141" s="119"/>
      <c r="B141" s="119"/>
      <c r="C141"/>
      <c r="D141"/>
      <c r="E141" s="87" t="s">
        <v>186</v>
      </c>
      <c r="F141" s="119"/>
      <c r="G141" s="119"/>
      <c r="H141" s="119"/>
    </row>
    <row r="142" spans="1:13" ht="18.75" x14ac:dyDescent="0.3">
      <c r="A142" s="119"/>
      <c r="B142" s="119"/>
      <c r="C142"/>
      <c r="D142"/>
      <c r="E142" s="87"/>
      <c r="F142" s="119"/>
      <c r="G142" s="119"/>
      <c r="H142" s="119"/>
    </row>
    <row r="143" spans="1:13" ht="18.75" x14ac:dyDescent="0.3">
      <c r="A143" s="119"/>
      <c r="B143" s="119"/>
      <c r="C143"/>
      <c r="D143" s="121" t="s">
        <v>339</v>
      </c>
      <c r="E143" s="134" t="s">
        <v>326</v>
      </c>
      <c r="F143" s="156" t="s">
        <v>504</v>
      </c>
      <c r="G143" s="119"/>
      <c r="H143" s="119"/>
    </row>
    <row r="144" spans="1:13" x14ac:dyDescent="0.25">
      <c r="B144" s="122"/>
      <c r="D144" s="122"/>
      <c r="E144" s="122"/>
      <c r="F144" s="122"/>
      <c r="G144" s="122"/>
      <c r="I144" s="122"/>
      <c r="J144" s="122"/>
      <c r="K144" s="123"/>
      <c r="L144" s="123"/>
      <c r="M144" s="123"/>
    </row>
    <row r="145" spans="1:10" ht="20.25" x14ac:dyDescent="0.3">
      <c r="A145" s="672" t="s">
        <v>512</v>
      </c>
      <c r="B145" s="672"/>
      <c r="C145" s="672"/>
      <c r="D145" s="672"/>
      <c r="E145" s="672"/>
      <c r="F145" s="672"/>
      <c r="G145" s="672"/>
      <c r="H145" s="672"/>
    </row>
    <row r="146" spans="1:10" ht="55.5" customHeight="1" x14ac:dyDescent="0.2">
      <c r="A146" s="79" t="s">
        <v>176</v>
      </c>
      <c r="B146" s="79" t="s">
        <v>327</v>
      </c>
      <c r="C146" s="79" t="s">
        <v>328</v>
      </c>
      <c r="D146" s="79" t="s">
        <v>177</v>
      </c>
      <c r="E146" s="79" t="s">
        <v>333</v>
      </c>
      <c r="F146" s="79" t="s">
        <v>332</v>
      </c>
      <c r="G146" s="79" t="s">
        <v>390</v>
      </c>
      <c r="H146" s="79" t="s">
        <v>330</v>
      </c>
    </row>
    <row r="147" spans="1:10" ht="12.75" x14ac:dyDescent="0.2">
      <c r="A147" s="141"/>
      <c r="B147" s="141">
        <v>1</v>
      </c>
      <c r="C147" s="141">
        <v>2</v>
      </c>
      <c r="D147" s="141">
        <v>3</v>
      </c>
      <c r="E147" s="141">
        <v>4</v>
      </c>
      <c r="F147" s="141">
        <v>5</v>
      </c>
      <c r="G147" s="141">
        <v>6</v>
      </c>
      <c r="H147" s="141">
        <v>7</v>
      </c>
    </row>
    <row r="148" spans="1:10" ht="21" customHeight="1" x14ac:dyDescent="0.2">
      <c r="A148" s="81">
        <v>1</v>
      </c>
      <c r="B148" s="668" t="s">
        <v>385</v>
      </c>
      <c r="C148" s="82" t="s">
        <v>178</v>
      </c>
      <c r="D148" s="82" t="s">
        <v>178</v>
      </c>
      <c r="E148" s="82" t="s">
        <v>329</v>
      </c>
      <c r="F148" s="83">
        <v>0.3</v>
      </c>
      <c r="G148" s="83"/>
      <c r="H148" s="83"/>
      <c r="J148">
        <v>0.2</v>
      </c>
    </row>
    <row r="149" spans="1:10" ht="21" customHeight="1" x14ac:dyDescent="0.2">
      <c r="A149" s="81">
        <v>2</v>
      </c>
      <c r="B149" s="669"/>
      <c r="C149" s="82" t="s">
        <v>179</v>
      </c>
      <c r="D149" s="82" t="s">
        <v>179</v>
      </c>
      <c r="E149" s="82" t="s">
        <v>329</v>
      </c>
      <c r="F149" s="83">
        <v>0.21</v>
      </c>
      <c r="G149" s="83"/>
      <c r="H149" s="83"/>
    </row>
    <row r="150" spans="1:10" ht="21" customHeight="1" x14ac:dyDescent="0.2">
      <c r="A150" s="81">
        <v>3</v>
      </c>
      <c r="B150" s="669"/>
      <c r="C150" s="82" t="s">
        <v>184</v>
      </c>
      <c r="D150" s="82" t="str">
        <f t="shared" ref="D150:D157" si="14">C150</f>
        <v>ООО "КРУГ"</v>
      </c>
      <c r="E150" s="82" t="s">
        <v>329</v>
      </c>
      <c r="F150" s="83">
        <v>4.5575999999999998E-2</v>
      </c>
      <c r="G150" s="83"/>
      <c r="H150" s="83"/>
    </row>
    <row r="151" spans="1:10" ht="21" customHeight="1" x14ac:dyDescent="0.2">
      <c r="A151" s="81">
        <v>4</v>
      </c>
      <c r="B151" s="669"/>
      <c r="C151" s="82" t="s">
        <v>183</v>
      </c>
      <c r="D151" s="82" t="str">
        <f t="shared" si="14"/>
        <v>ИП Первухин Л.В.</v>
      </c>
      <c r="E151" s="82" t="s">
        <v>329</v>
      </c>
      <c r="F151" s="83">
        <v>1E-4</v>
      </c>
      <c r="G151" s="83"/>
      <c r="H151" s="83"/>
    </row>
    <row r="152" spans="1:10" ht="21" customHeight="1" x14ac:dyDescent="0.2">
      <c r="A152" s="81">
        <v>5</v>
      </c>
      <c r="B152" s="669"/>
      <c r="C152" s="82" t="s">
        <v>180</v>
      </c>
      <c r="D152" s="82" t="str">
        <f t="shared" si="14"/>
        <v>АО "ТНН"</v>
      </c>
      <c r="E152" s="82" t="s">
        <v>329</v>
      </c>
      <c r="F152" s="675">
        <v>2E-3</v>
      </c>
      <c r="G152" s="83"/>
      <c r="H152" s="83"/>
    </row>
    <row r="153" spans="1:10" ht="21" customHeight="1" x14ac:dyDescent="0.2">
      <c r="A153" s="81">
        <v>6</v>
      </c>
      <c r="B153" s="669"/>
      <c r="C153" s="82" t="s">
        <v>180</v>
      </c>
      <c r="D153" s="82" t="str">
        <f t="shared" ref="D153" si="15">C153</f>
        <v>АО "ТНН"</v>
      </c>
      <c r="E153" s="82" t="s">
        <v>329</v>
      </c>
      <c r="F153" s="676"/>
      <c r="G153" s="83"/>
      <c r="H153" s="83"/>
    </row>
    <row r="154" spans="1:10" ht="21" customHeight="1" x14ac:dyDescent="0.2">
      <c r="A154" s="81">
        <v>7</v>
      </c>
      <c r="B154" s="669"/>
      <c r="C154" s="82" t="s">
        <v>181</v>
      </c>
      <c r="D154" s="82" t="str">
        <f t="shared" si="14"/>
        <v>АО "РЭД"</v>
      </c>
      <c r="E154" s="82" t="s">
        <v>329</v>
      </c>
      <c r="F154" s="83">
        <v>0.11071</v>
      </c>
      <c r="G154" s="83"/>
      <c r="H154" s="83"/>
    </row>
    <row r="155" spans="1:10" ht="21" customHeight="1" x14ac:dyDescent="0.2">
      <c r="A155" s="81">
        <v>8</v>
      </c>
      <c r="B155" s="669"/>
      <c r="C155" s="82" t="s">
        <v>384</v>
      </c>
      <c r="D155" s="82" t="str">
        <f t="shared" si="14"/>
        <v>ООО "РАМА"</v>
      </c>
      <c r="E155" s="82" t="s">
        <v>329</v>
      </c>
      <c r="F155" s="83">
        <v>7.1999999999999998E-3</v>
      </c>
      <c r="G155" s="83"/>
      <c r="H155" s="83"/>
    </row>
    <row r="156" spans="1:10" ht="21" customHeight="1" x14ac:dyDescent="0.2">
      <c r="A156" s="81">
        <v>9</v>
      </c>
      <c r="B156" s="669"/>
      <c r="C156" s="82" t="s">
        <v>447</v>
      </c>
      <c r="D156" s="82" t="str">
        <f t="shared" si="14"/>
        <v>ООО "Промсырье"</v>
      </c>
      <c r="E156" s="82" t="s">
        <v>329</v>
      </c>
      <c r="F156" s="83">
        <v>8.0000000000000002E-3</v>
      </c>
      <c r="G156" s="83"/>
      <c r="H156" s="83"/>
    </row>
    <row r="157" spans="1:10" ht="21" customHeight="1" x14ac:dyDescent="0.2">
      <c r="A157" s="81">
        <v>10</v>
      </c>
      <c r="B157" s="669"/>
      <c r="C157" s="82" t="s">
        <v>188</v>
      </c>
      <c r="D157" s="82" t="str">
        <f t="shared" si="14"/>
        <v>ООО "Лизард"</v>
      </c>
      <c r="E157" s="82" t="s">
        <v>329</v>
      </c>
      <c r="F157" s="83">
        <v>0</v>
      </c>
      <c r="G157" s="83"/>
      <c r="H157" s="83"/>
    </row>
    <row r="158" spans="1:10" ht="54.75" customHeight="1" x14ac:dyDescent="0.2">
      <c r="A158" s="81">
        <v>11</v>
      </c>
      <c r="B158" s="669"/>
      <c r="C158" s="82" t="s">
        <v>189</v>
      </c>
      <c r="D158" s="82" t="str">
        <f t="shared" ref="D158:D160" si="16">C158</f>
        <v>ООО "Научно-производственный центр гидроавтоматики"</v>
      </c>
      <c r="E158" s="82" t="s">
        <v>329</v>
      </c>
      <c r="F158" s="83">
        <v>0</v>
      </c>
      <c r="G158" s="83"/>
      <c r="H158" s="83"/>
    </row>
    <row r="159" spans="1:10" ht="29.25" customHeight="1" x14ac:dyDescent="0.2">
      <c r="A159" s="81">
        <v>12</v>
      </c>
      <c r="B159" s="669"/>
      <c r="C159" s="82" t="s">
        <v>648</v>
      </c>
      <c r="D159" s="82" t="str">
        <f t="shared" si="16"/>
        <v>ИП Климцова А.В.</v>
      </c>
      <c r="E159" s="82" t="s">
        <v>329</v>
      </c>
      <c r="F159" s="83">
        <v>0</v>
      </c>
      <c r="G159" s="83"/>
      <c r="H159" s="83"/>
    </row>
    <row r="160" spans="1:10" ht="54.75" customHeight="1" x14ac:dyDescent="0.2">
      <c r="A160" s="81">
        <v>13</v>
      </c>
      <c r="B160" s="670"/>
      <c r="C160" s="82" t="s">
        <v>814</v>
      </c>
      <c r="D160" s="82" t="str">
        <f t="shared" si="16"/>
        <v>ООО "Технопарк "Тракторозаводский"</v>
      </c>
      <c r="E160" s="82" t="s">
        <v>329</v>
      </c>
      <c r="F160" s="83">
        <v>0</v>
      </c>
      <c r="G160" s="83"/>
      <c r="H160" s="83"/>
    </row>
    <row r="161" spans="1:13" x14ac:dyDescent="0.25">
      <c r="H161" s="51" t="s">
        <v>141</v>
      </c>
    </row>
    <row r="162" spans="1:13" x14ac:dyDescent="0.25">
      <c r="H162" s="50" t="s">
        <v>110</v>
      </c>
    </row>
    <row r="163" spans="1:13" ht="12.75" customHeight="1" x14ac:dyDescent="0.25">
      <c r="H163" s="12" t="s">
        <v>182</v>
      </c>
    </row>
    <row r="165" spans="1:13" ht="18.75" x14ac:dyDescent="0.3">
      <c r="A165" s="671" t="s">
        <v>324</v>
      </c>
      <c r="B165" s="671"/>
      <c r="C165" s="671"/>
      <c r="D165" s="671"/>
      <c r="E165" s="671"/>
      <c r="F165" s="671"/>
      <c r="G165" s="671"/>
      <c r="H165" s="671"/>
    </row>
    <row r="166" spans="1:13" ht="20.25" x14ac:dyDescent="0.3">
      <c r="A166" s="120"/>
      <c r="B166" s="120"/>
      <c r="C166" s="125"/>
      <c r="D166" s="87" t="s">
        <v>325</v>
      </c>
      <c r="E166" s="126" t="s">
        <v>185</v>
      </c>
      <c r="F166" s="120"/>
      <c r="G166" s="120"/>
      <c r="H166" s="120"/>
    </row>
    <row r="167" spans="1:13" x14ac:dyDescent="0.25">
      <c r="A167" s="119"/>
      <c r="B167" s="119"/>
      <c r="C167"/>
      <c r="D167"/>
      <c r="E167" s="124" t="s">
        <v>13</v>
      </c>
      <c r="F167" s="119"/>
      <c r="G167" s="119"/>
      <c r="H167" s="119"/>
    </row>
    <row r="168" spans="1:13" ht="18.75" x14ac:dyDescent="0.3">
      <c r="A168" s="119"/>
      <c r="B168" s="119"/>
      <c r="C168"/>
      <c r="D168"/>
      <c r="E168" s="87" t="s">
        <v>186</v>
      </c>
      <c r="F168" s="119"/>
      <c r="G168" s="119"/>
      <c r="H168" s="119"/>
    </row>
    <row r="169" spans="1:13" ht="18.75" x14ac:dyDescent="0.3">
      <c r="A169" s="119"/>
      <c r="B169" s="119"/>
      <c r="C169"/>
      <c r="D169"/>
      <c r="E169" s="87"/>
      <c r="F169" s="119"/>
      <c r="G169" s="119"/>
      <c r="H169" s="119"/>
    </row>
    <row r="170" spans="1:13" ht="18.75" x14ac:dyDescent="0.3">
      <c r="A170" s="119"/>
      <c r="B170" s="119"/>
      <c r="C170"/>
      <c r="D170" s="200" t="s">
        <v>339</v>
      </c>
      <c r="E170" s="134" t="s">
        <v>378</v>
      </c>
      <c r="F170" s="156" t="s">
        <v>504</v>
      </c>
      <c r="G170" s="119"/>
      <c r="H170" s="119"/>
    </row>
    <row r="171" spans="1:13" x14ac:dyDescent="0.25">
      <c r="B171" s="122"/>
      <c r="D171" s="122"/>
      <c r="E171" s="122"/>
      <c r="F171" s="122"/>
      <c r="G171" s="122"/>
      <c r="I171" s="122"/>
      <c r="J171" s="122"/>
      <c r="K171" s="123"/>
      <c r="L171" s="123"/>
      <c r="M171" s="123"/>
    </row>
    <row r="172" spans="1:13" ht="20.25" x14ac:dyDescent="0.3">
      <c r="A172" s="672" t="s">
        <v>513</v>
      </c>
      <c r="B172" s="672"/>
      <c r="C172" s="672"/>
      <c r="D172" s="672"/>
      <c r="E172" s="672"/>
      <c r="F172" s="672"/>
      <c r="G172" s="672"/>
      <c r="H172" s="672"/>
    </row>
    <row r="173" spans="1:13" ht="55.5" customHeight="1" x14ac:dyDescent="0.2">
      <c r="A173" s="79" t="s">
        <v>176</v>
      </c>
      <c r="B173" s="79" t="s">
        <v>327</v>
      </c>
      <c r="C173" s="79" t="s">
        <v>328</v>
      </c>
      <c r="D173" s="79" t="s">
        <v>177</v>
      </c>
      <c r="E173" s="79" t="s">
        <v>333</v>
      </c>
      <c r="F173" s="79" t="s">
        <v>332</v>
      </c>
      <c r="G173" s="79" t="s">
        <v>390</v>
      </c>
      <c r="H173" s="79" t="s">
        <v>330</v>
      </c>
    </row>
    <row r="174" spans="1:13" ht="12.75" x14ac:dyDescent="0.2">
      <c r="A174" s="141"/>
      <c r="B174" s="141">
        <v>1</v>
      </c>
      <c r="C174" s="141">
        <v>2</v>
      </c>
      <c r="D174" s="141">
        <v>3</v>
      </c>
      <c r="E174" s="141">
        <v>4</v>
      </c>
      <c r="F174" s="141">
        <v>5</v>
      </c>
      <c r="G174" s="141">
        <v>6</v>
      </c>
      <c r="H174" s="141">
        <v>7</v>
      </c>
    </row>
    <row r="175" spans="1:13" ht="21" customHeight="1" x14ac:dyDescent="0.2">
      <c r="A175" s="81">
        <v>1</v>
      </c>
      <c r="B175" s="668" t="s">
        <v>385</v>
      </c>
      <c r="C175" s="82" t="s">
        <v>178</v>
      </c>
      <c r="D175" s="82" t="s">
        <v>178</v>
      </c>
      <c r="E175" s="82" t="s">
        <v>329</v>
      </c>
      <c r="F175" s="83">
        <v>0.3</v>
      </c>
      <c r="G175" s="83"/>
      <c r="H175" s="83"/>
      <c r="J175">
        <v>0.3</v>
      </c>
    </row>
    <row r="176" spans="1:13" ht="21" customHeight="1" x14ac:dyDescent="0.2">
      <c r="A176" s="81">
        <v>2</v>
      </c>
      <c r="B176" s="669"/>
      <c r="C176" s="82" t="s">
        <v>179</v>
      </c>
      <c r="D176" s="82" t="s">
        <v>179</v>
      </c>
      <c r="E176" s="82" t="s">
        <v>329</v>
      </c>
      <c r="F176" s="83">
        <v>0.21</v>
      </c>
      <c r="G176" s="83"/>
      <c r="H176" s="83"/>
    </row>
    <row r="177" spans="1:8" ht="21" customHeight="1" x14ac:dyDescent="0.2">
      <c r="A177" s="81">
        <v>3</v>
      </c>
      <c r="B177" s="669"/>
      <c r="C177" s="82" t="s">
        <v>184</v>
      </c>
      <c r="D177" s="82" t="str">
        <f t="shared" ref="D177:D184" si="17">C177</f>
        <v>ООО "КРУГ"</v>
      </c>
      <c r="E177" s="82" t="s">
        <v>329</v>
      </c>
      <c r="F177" s="83">
        <v>1.8592000000000001E-2</v>
      </c>
      <c r="G177" s="83"/>
      <c r="H177" s="83"/>
    </row>
    <row r="178" spans="1:8" ht="21" customHeight="1" x14ac:dyDescent="0.2">
      <c r="A178" s="81">
        <v>4</v>
      </c>
      <c r="B178" s="669"/>
      <c r="C178" s="82" t="s">
        <v>183</v>
      </c>
      <c r="D178" s="82" t="str">
        <f t="shared" si="17"/>
        <v>ИП Первухин Л.В.</v>
      </c>
      <c r="E178" s="82" t="s">
        <v>329</v>
      </c>
      <c r="F178" s="83">
        <v>1E-4</v>
      </c>
      <c r="G178" s="83"/>
      <c r="H178" s="83"/>
    </row>
    <row r="179" spans="1:8" ht="21" customHeight="1" x14ac:dyDescent="0.2">
      <c r="A179" s="81">
        <v>5</v>
      </c>
      <c r="B179" s="669"/>
      <c r="C179" s="82" t="s">
        <v>180</v>
      </c>
      <c r="D179" s="82" t="str">
        <f t="shared" si="17"/>
        <v>АО "ТНН"</v>
      </c>
      <c r="E179" s="82" t="s">
        <v>329</v>
      </c>
      <c r="F179" s="675">
        <v>2E-3</v>
      </c>
      <c r="G179" s="83"/>
      <c r="H179" s="83"/>
    </row>
    <row r="180" spans="1:8" ht="21" customHeight="1" x14ac:dyDescent="0.2">
      <c r="A180" s="81">
        <v>6</v>
      </c>
      <c r="B180" s="669"/>
      <c r="C180" s="82" t="s">
        <v>180</v>
      </c>
      <c r="D180" s="82" t="str">
        <f t="shared" ref="D180" si="18">C180</f>
        <v>АО "ТНН"</v>
      </c>
      <c r="E180" s="82" t="s">
        <v>329</v>
      </c>
      <c r="F180" s="676"/>
      <c r="G180" s="83"/>
      <c r="H180" s="83"/>
    </row>
    <row r="181" spans="1:8" ht="21" customHeight="1" x14ac:dyDescent="0.2">
      <c r="A181" s="81">
        <v>7</v>
      </c>
      <c r="B181" s="669"/>
      <c r="C181" s="82" t="s">
        <v>181</v>
      </c>
      <c r="D181" s="82" t="str">
        <f t="shared" si="17"/>
        <v>АО "РЭД"</v>
      </c>
      <c r="E181" s="82" t="s">
        <v>329</v>
      </c>
      <c r="F181" s="83">
        <v>0.11071</v>
      </c>
      <c r="G181" s="83"/>
      <c r="H181" s="83"/>
    </row>
    <row r="182" spans="1:8" ht="21" customHeight="1" x14ac:dyDescent="0.2">
      <c r="A182" s="81">
        <v>8</v>
      </c>
      <c r="B182" s="669"/>
      <c r="C182" s="82" t="s">
        <v>384</v>
      </c>
      <c r="D182" s="82" t="str">
        <f t="shared" si="17"/>
        <v>ООО "РАМА"</v>
      </c>
      <c r="E182" s="82" t="s">
        <v>329</v>
      </c>
      <c r="F182" s="83">
        <v>7.1999999999999998E-3</v>
      </c>
      <c r="G182" s="83"/>
      <c r="H182" s="83"/>
    </row>
    <row r="183" spans="1:8" ht="21" customHeight="1" x14ac:dyDescent="0.2">
      <c r="A183" s="81">
        <v>9</v>
      </c>
      <c r="B183" s="669"/>
      <c r="C183" s="82" t="s">
        <v>447</v>
      </c>
      <c r="D183" s="82" t="str">
        <f t="shared" si="17"/>
        <v>ООО "Промсырье"</v>
      </c>
      <c r="E183" s="82" t="s">
        <v>329</v>
      </c>
      <c r="F183" s="83">
        <v>8.0000000000000002E-3</v>
      </c>
      <c r="G183" s="83"/>
      <c r="H183" s="83"/>
    </row>
    <row r="184" spans="1:8" ht="21" customHeight="1" x14ac:dyDescent="0.2">
      <c r="A184" s="81">
        <v>10</v>
      </c>
      <c r="B184" s="669"/>
      <c r="C184" s="82" t="s">
        <v>188</v>
      </c>
      <c r="D184" s="82" t="str">
        <f t="shared" si="17"/>
        <v>ООО "Лизард"</v>
      </c>
      <c r="E184" s="82" t="s">
        <v>329</v>
      </c>
      <c r="F184" s="83">
        <v>0</v>
      </c>
      <c r="G184" s="83"/>
      <c r="H184" s="83"/>
    </row>
    <row r="185" spans="1:8" ht="54.75" customHeight="1" x14ac:dyDescent="0.2">
      <c r="A185" s="81">
        <v>11</v>
      </c>
      <c r="B185" s="669"/>
      <c r="C185" s="82" t="s">
        <v>189</v>
      </c>
      <c r="D185" s="82" t="str">
        <f t="shared" ref="D185:D187" si="19">C185</f>
        <v>ООО "Научно-производственный центр гидроавтоматики"</v>
      </c>
      <c r="E185" s="82" t="s">
        <v>329</v>
      </c>
      <c r="F185" s="83">
        <v>0</v>
      </c>
      <c r="G185" s="83"/>
      <c r="H185" s="83"/>
    </row>
    <row r="186" spans="1:8" ht="27.75" customHeight="1" x14ac:dyDescent="0.2">
      <c r="A186" s="81">
        <v>12</v>
      </c>
      <c r="B186" s="669"/>
      <c r="C186" s="82" t="s">
        <v>648</v>
      </c>
      <c r="D186" s="82" t="str">
        <f t="shared" si="19"/>
        <v>ИП Климцова А.В.</v>
      </c>
      <c r="E186" s="82" t="s">
        <v>329</v>
      </c>
      <c r="F186" s="83">
        <v>0</v>
      </c>
      <c r="G186" s="83"/>
      <c r="H186" s="83"/>
    </row>
    <row r="187" spans="1:8" ht="54.75" customHeight="1" x14ac:dyDescent="0.2">
      <c r="A187" s="81">
        <v>13</v>
      </c>
      <c r="B187" s="670"/>
      <c r="C187" s="82" t="s">
        <v>814</v>
      </c>
      <c r="D187" s="82" t="str">
        <f t="shared" si="19"/>
        <v>ООО "Технопарк "Тракторозаводский"</v>
      </c>
      <c r="E187" s="82" t="s">
        <v>329</v>
      </c>
      <c r="F187" s="83">
        <v>0</v>
      </c>
      <c r="G187" s="83"/>
      <c r="H187" s="83"/>
    </row>
    <row r="188" spans="1:8" x14ac:dyDescent="0.25">
      <c r="H188" s="51" t="s">
        <v>141</v>
      </c>
    </row>
    <row r="189" spans="1:8" x14ac:dyDescent="0.25">
      <c r="H189" s="50" t="s">
        <v>110</v>
      </c>
    </row>
    <row r="190" spans="1:8" ht="12.75" customHeight="1" x14ac:dyDescent="0.25">
      <c r="H190" s="12" t="s">
        <v>182</v>
      </c>
    </row>
    <row r="192" spans="1:8" ht="18.75" x14ac:dyDescent="0.3">
      <c r="A192" s="671" t="s">
        <v>324</v>
      </c>
      <c r="B192" s="671"/>
      <c r="C192" s="671"/>
      <c r="D192" s="671"/>
      <c r="E192" s="671"/>
      <c r="F192" s="671"/>
      <c r="G192" s="671"/>
      <c r="H192" s="671"/>
    </row>
    <row r="193" spans="1:13" ht="20.25" x14ac:dyDescent="0.3">
      <c r="A193" s="120"/>
      <c r="B193" s="120"/>
      <c r="C193" s="125"/>
      <c r="D193" s="87" t="s">
        <v>325</v>
      </c>
      <c r="E193" s="126" t="s">
        <v>185</v>
      </c>
      <c r="F193" s="120"/>
      <c r="G193" s="120"/>
      <c r="H193" s="120"/>
    </row>
    <row r="194" spans="1:13" x14ac:dyDescent="0.25">
      <c r="A194" s="119"/>
      <c r="B194" s="119"/>
      <c r="C194"/>
      <c r="D194"/>
      <c r="E194" s="124" t="s">
        <v>13</v>
      </c>
      <c r="F194" s="119"/>
      <c r="G194" s="119"/>
      <c r="H194" s="119"/>
    </row>
    <row r="195" spans="1:13" ht="18.75" x14ac:dyDescent="0.3">
      <c r="A195" s="119"/>
      <c r="B195" s="119"/>
      <c r="C195"/>
      <c r="D195"/>
      <c r="E195" s="87" t="s">
        <v>186</v>
      </c>
      <c r="F195" s="119"/>
      <c r="G195" s="119"/>
      <c r="H195" s="119"/>
    </row>
    <row r="196" spans="1:13" ht="18.75" x14ac:dyDescent="0.3">
      <c r="A196" s="119"/>
      <c r="B196" s="119"/>
      <c r="C196"/>
      <c r="D196"/>
      <c r="E196" s="87"/>
      <c r="F196" s="119"/>
      <c r="G196" s="119"/>
      <c r="H196" s="119"/>
    </row>
    <row r="197" spans="1:13" ht="18.75" x14ac:dyDescent="0.3">
      <c r="A197" s="119"/>
      <c r="B197" s="119"/>
      <c r="C197"/>
      <c r="D197" s="177" t="s">
        <v>339</v>
      </c>
      <c r="E197" s="134" t="s">
        <v>383</v>
      </c>
      <c r="F197" s="156" t="s">
        <v>504</v>
      </c>
      <c r="G197" s="119"/>
      <c r="H197" s="119"/>
    </row>
    <row r="198" spans="1:13" x14ac:dyDescent="0.25">
      <c r="B198" s="122"/>
      <c r="D198" s="122"/>
      <c r="E198" s="122"/>
      <c r="F198" s="122"/>
      <c r="G198" s="122"/>
      <c r="I198" s="122"/>
      <c r="J198" s="122"/>
      <c r="K198" s="123"/>
      <c r="L198" s="123"/>
      <c r="M198" s="123"/>
    </row>
    <row r="199" spans="1:13" ht="20.25" x14ac:dyDescent="0.3">
      <c r="A199" s="672" t="s">
        <v>514</v>
      </c>
      <c r="B199" s="672"/>
      <c r="C199" s="672"/>
      <c r="D199" s="672"/>
      <c r="E199" s="672"/>
      <c r="F199" s="672"/>
      <c r="G199" s="672"/>
      <c r="H199" s="672"/>
    </row>
    <row r="200" spans="1:13" ht="55.5" customHeight="1" x14ac:dyDescent="0.2">
      <c r="A200" s="79" t="s">
        <v>176</v>
      </c>
      <c r="B200" s="79" t="s">
        <v>327</v>
      </c>
      <c r="C200" s="79" t="s">
        <v>328</v>
      </c>
      <c r="D200" s="79" t="s">
        <v>177</v>
      </c>
      <c r="E200" s="79" t="s">
        <v>333</v>
      </c>
      <c r="F200" s="79" t="s">
        <v>332</v>
      </c>
      <c r="G200" s="79" t="s">
        <v>390</v>
      </c>
      <c r="H200" s="79" t="s">
        <v>330</v>
      </c>
    </row>
    <row r="201" spans="1:13" ht="12.75" x14ac:dyDescent="0.2">
      <c r="A201" s="141"/>
      <c r="B201" s="141">
        <v>1</v>
      </c>
      <c r="C201" s="141">
        <v>2</v>
      </c>
      <c r="D201" s="141">
        <v>3</v>
      </c>
      <c r="E201" s="141">
        <v>4</v>
      </c>
      <c r="F201" s="141">
        <v>5</v>
      </c>
      <c r="G201" s="141">
        <v>6</v>
      </c>
      <c r="H201" s="141">
        <v>7</v>
      </c>
    </row>
    <row r="202" spans="1:13" ht="21" customHeight="1" x14ac:dyDescent="0.2">
      <c r="A202" s="81">
        <v>1</v>
      </c>
      <c r="B202" s="668" t="s">
        <v>385</v>
      </c>
      <c r="C202" s="82" t="s">
        <v>178</v>
      </c>
      <c r="D202" s="82" t="s">
        <v>178</v>
      </c>
      <c r="E202" s="82" t="s">
        <v>329</v>
      </c>
      <c r="F202" s="83">
        <v>0.3</v>
      </c>
      <c r="G202" s="83"/>
      <c r="H202" s="83"/>
      <c r="J202">
        <v>0.35</v>
      </c>
    </row>
    <row r="203" spans="1:13" ht="21" customHeight="1" x14ac:dyDescent="0.2">
      <c r="A203" s="81">
        <v>2</v>
      </c>
      <c r="B203" s="669"/>
      <c r="C203" s="82" t="s">
        <v>179</v>
      </c>
      <c r="D203" s="82" t="s">
        <v>179</v>
      </c>
      <c r="E203" s="82" t="s">
        <v>329</v>
      </c>
      <c r="F203" s="83">
        <v>0.21</v>
      </c>
      <c r="G203" s="83"/>
      <c r="H203" s="83"/>
    </row>
    <row r="204" spans="1:13" ht="21" customHeight="1" x14ac:dyDescent="0.2">
      <c r="A204" s="81">
        <v>3</v>
      </c>
      <c r="B204" s="669"/>
      <c r="C204" s="82" t="s">
        <v>184</v>
      </c>
      <c r="D204" s="82" t="str">
        <f t="shared" ref="D204:D211" si="20">C204</f>
        <v>ООО "КРУГ"</v>
      </c>
      <c r="E204" s="82" t="s">
        <v>329</v>
      </c>
      <c r="F204" s="83">
        <v>4.505E-2</v>
      </c>
      <c r="G204" s="83"/>
      <c r="H204" s="83"/>
    </row>
    <row r="205" spans="1:13" ht="21" customHeight="1" x14ac:dyDescent="0.2">
      <c r="A205" s="81">
        <v>4</v>
      </c>
      <c r="B205" s="669"/>
      <c r="C205" s="82" t="s">
        <v>183</v>
      </c>
      <c r="D205" s="82" t="str">
        <f t="shared" si="20"/>
        <v>ИП Первухин Л.В.</v>
      </c>
      <c r="E205" s="82" t="s">
        <v>329</v>
      </c>
      <c r="F205" s="83">
        <v>1E-4</v>
      </c>
      <c r="G205" s="83"/>
      <c r="H205" s="83"/>
    </row>
    <row r="206" spans="1:13" ht="21" customHeight="1" x14ac:dyDescent="0.2">
      <c r="A206" s="81">
        <v>5</v>
      </c>
      <c r="B206" s="669"/>
      <c r="C206" s="82" t="s">
        <v>180</v>
      </c>
      <c r="D206" s="82" t="str">
        <f t="shared" si="20"/>
        <v>АО "ТНН"</v>
      </c>
      <c r="E206" s="82" t="s">
        <v>329</v>
      </c>
      <c r="F206" s="675">
        <v>2E-3</v>
      </c>
      <c r="G206" s="83"/>
      <c r="H206" s="83"/>
    </row>
    <row r="207" spans="1:13" ht="21" customHeight="1" x14ac:dyDescent="0.2">
      <c r="A207" s="81">
        <v>6</v>
      </c>
      <c r="B207" s="669"/>
      <c r="C207" s="82" t="s">
        <v>180</v>
      </c>
      <c r="D207" s="82" t="str">
        <f t="shared" ref="D207" si="21">C207</f>
        <v>АО "ТНН"</v>
      </c>
      <c r="E207" s="82" t="s">
        <v>329</v>
      </c>
      <c r="F207" s="676"/>
      <c r="G207" s="83"/>
      <c r="H207" s="83"/>
    </row>
    <row r="208" spans="1:13" ht="21" customHeight="1" x14ac:dyDescent="0.2">
      <c r="A208" s="81">
        <v>7</v>
      </c>
      <c r="B208" s="669"/>
      <c r="C208" s="82" t="s">
        <v>181</v>
      </c>
      <c r="D208" s="82" t="str">
        <f t="shared" si="20"/>
        <v>АО "РЭД"</v>
      </c>
      <c r="E208" s="82" t="s">
        <v>329</v>
      </c>
      <c r="F208" s="83">
        <v>0.11071</v>
      </c>
      <c r="G208" s="83"/>
      <c r="H208" s="83"/>
    </row>
    <row r="209" spans="1:8" ht="21" customHeight="1" x14ac:dyDescent="0.2">
      <c r="A209" s="81">
        <v>8</v>
      </c>
      <c r="B209" s="669"/>
      <c r="C209" s="82" t="s">
        <v>384</v>
      </c>
      <c r="D209" s="82" t="str">
        <f t="shared" si="20"/>
        <v>ООО "РАМА"</v>
      </c>
      <c r="E209" s="82" t="s">
        <v>329</v>
      </c>
      <c r="F209" s="83">
        <v>7.1999999999999998E-3</v>
      </c>
      <c r="G209" s="83"/>
      <c r="H209" s="83"/>
    </row>
    <row r="210" spans="1:8" ht="21" customHeight="1" x14ac:dyDescent="0.2">
      <c r="A210" s="81">
        <v>9</v>
      </c>
      <c r="B210" s="669"/>
      <c r="C210" s="82" t="s">
        <v>447</v>
      </c>
      <c r="D210" s="82" t="str">
        <f t="shared" si="20"/>
        <v>ООО "Промсырье"</v>
      </c>
      <c r="E210" s="82" t="s">
        <v>329</v>
      </c>
      <c r="F210" s="83">
        <v>8.0000000000000002E-3</v>
      </c>
      <c r="G210" s="83"/>
      <c r="H210" s="83"/>
    </row>
    <row r="211" spans="1:8" ht="21" customHeight="1" x14ac:dyDescent="0.2">
      <c r="A211" s="81">
        <v>10</v>
      </c>
      <c r="B211" s="669"/>
      <c r="C211" s="82" t="s">
        <v>188</v>
      </c>
      <c r="D211" s="82" t="str">
        <f t="shared" si="20"/>
        <v>ООО "Лизард"</v>
      </c>
      <c r="E211" s="82" t="s">
        <v>329</v>
      </c>
      <c r="F211" s="83">
        <v>0</v>
      </c>
      <c r="G211" s="83"/>
      <c r="H211" s="83"/>
    </row>
    <row r="212" spans="1:8" ht="54.75" customHeight="1" x14ac:dyDescent="0.2">
      <c r="A212" s="81">
        <v>11</v>
      </c>
      <c r="B212" s="669"/>
      <c r="C212" s="82" t="s">
        <v>189</v>
      </c>
      <c r="D212" s="82" t="str">
        <f t="shared" ref="D212:D214" si="22">C212</f>
        <v>ООО "Научно-производственный центр гидроавтоматики"</v>
      </c>
      <c r="E212" s="82" t="s">
        <v>329</v>
      </c>
      <c r="F212" s="83">
        <v>0</v>
      </c>
      <c r="G212" s="83"/>
      <c r="H212" s="83"/>
    </row>
    <row r="213" spans="1:8" ht="33" customHeight="1" x14ac:dyDescent="0.2">
      <c r="A213" s="81">
        <v>12</v>
      </c>
      <c r="B213" s="669"/>
      <c r="C213" s="82" t="s">
        <v>648</v>
      </c>
      <c r="D213" s="82" t="str">
        <f t="shared" si="22"/>
        <v>ИП Климцова А.В.</v>
      </c>
      <c r="E213" s="82" t="s">
        <v>329</v>
      </c>
      <c r="F213" s="83">
        <v>0</v>
      </c>
      <c r="G213" s="83"/>
      <c r="H213" s="83"/>
    </row>
    <row r="214" spans="1:8" ht="54.75" customHeight="1" x14ac:dyDescent="0.2">
      <c r="A214" s="81">
        <v>13</v>
      </c>
      <c r="B214" s="670"/>
      <c r="C214" s="82" t="s">
        <v>814</v>
      </c>
      <c r="D214" s="82" t="str">
        <f t="shared" si="22"/>
        <v>ООО "Технопарк "Тракторозаводский"</v>
      </c>
      <c r="E214" s="82" t="s">
        <v>329</v>
      </c>
      <c r="F214" s="83">
        <v>0</v>
      </c>
      <c r="G214" s="83"/>
      <c r="H214" s="83"/>
    </row>
    <row r="215" spans="1:8" x14ac:dyDescent="0.25">
      <c r="H215" s="51" t="s">
        <v>141</v>
      </c>
    </row>
    <row r="216" spans="1:8" x14ac:dyDescent="0.25">
      <c r="H216" s="50" t="s">
        <v>110</v>
      </c>
    </row>
    <row r="217" spans="1:8" ht="12.75" customHeight="1" x14ac:dyDescent="0.25">
      <c r="H217" s="12" t="s">
        <v>182</v>
      </c>
    </row>
    <row r="219" spans="1:8" ht="18.75" x14ac:dyDescent="0.3">
      <c r="A219" s="671" t="s">
        <v>324</v>
      </c>
      <c r="B219" s="671"/>
      <c r="C219" s="671"/>
      <c r="D219" s="671"/>
      <c r="E219" s="671"/>
      <c r="F219" s="671"/>
      <c r="G219" s="671"/>
      <c r="H219" s="671"/>
    </row>
    <row r="220" spans="1:8" ht="20.25" x14ac:dyDescent="0.3">
      <c r="A220" s="120"/>
      <c r="B220" s="120"/>
      <c r="C220" s="125"/>
      <c r="D220" s="87" t="s">
        <v>325</v>
      </c>
      <c r="E220" s="126" t="s">
        <v>185</v>
      </c>
      <c r="F220" s="120"/>
      <c r="G220" s="120"/>
      <c r="H220" s="120"/>
    </row>
    <row r="221" spans="1:8" x14ac:dyDescent="0.25">
      <c r="A221" s="119"/>
      <c r="B221" s="119"/>
      <c r="C221"/>
      <c r="D221"/>
      <c r="E221" s="124" t="s">
        <v>13</v>
      </c>
      <c r="F221" s="119"/>
      <c r="G221" s="119"/>
      <c r="H221" s="119"/>
    </row>
    <row r="222" spans="1:8" ht="18.75" x14ac:dyDescent="0.3">
      <c r="A222" s="119"/>
      <c r="B222" s="119"/>
      <c r="C222"/>
      <c r="D222"/>
      <c r="E222" s="87" t="s">
        <v>186</v>
      </c>
      <c r="F222" s="119"/>
      <c r="G222" s="119"/>
      <c r="H222" s="119"/>
    </row>
    <row r="223" spans="1:8" ht="18.75" x14ac:dyDescent="0.3">
      <c r="A223" s="119"/>
      <c r="B223" s="119"/>
      <c r="C223"/>
      <c r="D223"/>
      <c r="E223" s="87"/>
      <c r="F223" s="119"/>
      <c r="G223" s="119"/>
      <c r="H223" s="119"/>
    </row>
    <row r="224" spans="1:8" ht="18.75" x14ac:dyDescent="0.3">
      <c r="A224" s="119"/>
      <c r="B224" s="119"/>
      <c r="C224"/>
      <c r="D224" s="211" t="s">
        <v>339</v>
      </c>
      <c r="E224" s="134" t="s">
        <v>386</v>
      </c>
      <c r="F224" s="156" t="s">
        <v>504</v>
      </c>
      <c r="G224" s="119"/>
      <c r="H224" s="119"/>
    </row>
    <row r="225" spans="1:13" x14ac:dyDescent="0.25">
      <c r="B225" s="122"/>
      <c r="D225" s="122"/>
      <c r="E225" s="122"/>
      <c r="F225" s="122"/>
      <c r="G225" s="122"/>
      <c r="I225" s="122"/>
      <c r="J225" s="122"/>
      <c r="K225" s="123"/>
      <c r="L225" s="123"/>
      <c r="M225" s="123"/>
    </row>
    <row r="226" spans="1:13" ht="20.25" x14ac:dyDescent="0.3">
      <c r="A226" s="672" t="s">
        <v>515</v>
      </c>
      <c r="B226" s="672"/>
      <c r="C226" s="672"/>
      <c r="D226" s="672"/>
      <c r="E226" s="672"/>
      <c r="F226" s="672"/>
      <c r="G226" s="672"/>
      <c r="H226" s="672"/>
    </row>
    <row r="227" spans="1:13" ht="55.5" customHeight="1" x14ac:dyDescent="0.2">
      <c r="A227" s="79" t="s">
        <v>176</v>
      </c>
      <c r="B227" s="79" t="s">
        <v>327</v>
      </c>
      <c r="C227" s="79" t="s">
        <v>328</v>
      </c>
      <c r="D227" s="79" t="s">
        <v>177</v>
      </c>
      <c r="E227" s="79" t="s">
        <v>333</v>
      </c>
      <c r="F227" s="79" t="s">
        <v>332</v>
      </c>
      <c r="G227" s="79" t="s">
        <v>390</v>
      </c>
      <c r="H227" s="79" t="s">
        <v>330</v>
      </c>
    </row>
    <row r="228" spans="1:13" ht="12.75" x14ac:dyDescent="0.2">
      <c r="A228" s="141"/>
      <c r="B228" s="141">
        <v>1</v>
      </c>
      <c r="C228" s="141">
        <v>2</v>
      </c>
      <c r="D228" s="141">
        <v>3</v>
      </c>
      <c r="E228" s="141">
        <v>4</v>
      </c>
      <c r="F228" s="141">
        <v>5</v>
      </c>
      <c r="G228" s="141">
        <v>6</v>
      </c>
      <c r="H228" s="141">
        <v>7</v>
      </c>
    </row>
    <row r="229" spans="1:13" ht="21" customHeight="1" x14ac:dyDescent="0.2">
      <c r="A229" s="81">
        <v>1</v>
      </c>
      <c r="B229" s="668" t="s">
        <v>385</v>
      </c>
      <c r="C229" s="82" t="s">
        <v>178</v>
      </c>
      <c r="D229" s="82" t="s">
        <v>178</v>
      </c>
      <c r="E229" s="82" t="s">
        <v>329</v>
      </c>
      <c r="F229" s="83">
        <v>0.3</v>
      </c>
      <c r="G229" s="83"/>
      <c r="H229" s="83"/>
      <c r="J229">
        <v>0.4</v>
      </c>
    </row>
    <row r="230" spans="1:13" ht="21" customHeight="1" x14ac:dyDescent="0.2">
      <c r="A230" s="81">
        <v>2</v>
      </c>
      <c r="B230" s="669"/>
      <c r="C230" s="82" t="s">
        <v>179</v>
      </c>
      <c r="D230" s="82" t="s">
        <v>179</v>
      </c>
      <c r="E230" s="82" t="s">
        <v>329</v>
      </c>
      <c r="F230" s="83">
        <v>0.22</v>
      </c>
      <c r="G230" s="83"/>
      <c r="H230" s="83"/>
    </row>
    <row r="231" spans="1:13" ht="21" customHeight="1" x14ac:dyDescent="0.2">
      <c r="A231" s="81">
        <v>3</v>
      </c>
      <c r="B231" s="669"/>
      <c r="C231" s="82" t="s">
        <v>184</v>
      </c>
      <c r="D231" s="82" t="str">
        <f t="shared" ref="D231:D238" si="23">C231</f>
        <v>ООО "КРУГ"</v>
      </c>
      <c r="E231" s="82" t="s">
        <v>329</v>
      </c>
      <c r="F231" s="83">
        <v>3.3924999999999997E-2</v>
      </c>
      <c r="G231" s="83"/>
      <c r="H231" s="83"/>
    </row>
    <row r="232" spans="1:13" ht="21" customHeight="1" x14ac:dyDescent="0.2">
      <c r="A232" s="81">
        <v>4</v>
      </c>
      <c r="B232" s="669"/>
      <c r="C232" s="82" t="s">
        <v>183</v>
      </c>
      <c r="D232" s="82" t="str">
        <f t="shared" si="23"/>
        <v>ИП Первухин Л.В.</v>
      </c>
      <c r="E232" s="82" t="s">
        <v>329</v>
      </c>
      <c r="F232" s="83">
        <v>1.5E-3</v>
      </c>
      <c r="G232" s="83"/>
      <c r="H232" s="83"/>
    </row>
    <row r="233" spans="1:13" ht="21" customHeight="1" x14ac:dyDescent="0.2">
      <c r="A233" s="81">
        <v>5</v>
      </c>
      <c r="B233" s="669"/>
      <c r="C233" s="82" t="s">
        <v>180</v>
      </c>
      <c r="D233" s="82" t="str">
        <f t="shared" si="23"/>
        <v>АО "ТНН"</v>
      </c>
      <c r="E233" s="82" t="s">
        <v>329</v>
      </c>
      <c r="F233" s="675">
        <v>5.0000000000000001E-3</v>
      </c>
      <c r="G233" s="83"/>
      <c r="H233" s="83"/>
    </row>
    <row r="234" spans="1:13" ht="21" customHeight="1" x14ac:dyDescent="0.2">
      <c r="A234" s="81">
        <v>6</v>
      </c>
      <c r="B234" s="669"/>
      <c r="C234" s="82" t="s">
        <v>180</v>
      </c>
      <c r="D234" s="82" t="str">
        <f t="shared" ref="D234" si="24">C234</f>
        <v>АО "ТНН"</v>
      </c>
      <c r="E234" s="82" t="s">
        <v>329</v>
      </c>
      <c r="F234" s="676"/>
      <c r="G234" s="83"/>
      <c r="H234" s="83"/>
    </row>
    <row r="235" spans="1:13" ht="21" customHeight="1" x14ac:dyDescent="0.2">
      <c r="A235" s="81">
        <v>7</v>
      </c>
      <c r="B235" s="669"/>
      <c r="C235" s="82" t="s">
        <v>181</v>
      </c>
      <c r="D235" s="82" t="str">
        <f t="shared" si="23"/>
        <v>АО "РЭД"</v>
      </c>
      <c r="E235" s="82" t="s">
        <v>329</v>
      </c>
      <c r="F235" s="83">
        <v>0.11070000000000001</v>
      </c>
      <c r="G235" s="83"/>
      <c r="H235" s="83"/>
    </row>
    <row r="236" spans="1:13" ht="21" customHeight="1" x14ac:dyDescent="0.2">
      <c r="A236" s="81">
        <v>8</v>
      </c>
      <c r="B236" s="669"/>
      <c r="C236" s="82" t="s">
        <v>384</v>
      </c>
      <c r="D236" s="82" t="str">
        <f t="shared" si="23"/>
        <v>ООО "РАМА"</v>
      </c>
      <c r="E236" s="82" t="s">
        <v>329</v>
      </c>
      <c r="F236" s="83">
        <v>8.2000000000000007E-3</v>
      </c>
      <c r="G236" s="83"/>
      <c r="H236" s="83"/>
    </row>
    <row r="237" spans="1:13" ht="21" customHeight="1" x14ac:dyDescent="0.2">
      <c r="A237" s="81">
        <v>9</v>
      </c>
      <c r="B237" s="669"/>
      <c r="C237" s="82" t="s">
        <v>447</v>
      </c>
      <c r="D237" s="82" t="str">
        <f t="shared" si="23"/>
        <v>ООО "Промсырье"</v>
      </c>
      <c r="E237" s="82" t="s">
        <v>329</v>
      </c>
      <c r="F237" s="83">
        <v>1.2E-2</v>
      </c>
      <c r="G237" s="83"/>
      <c r="H237" s="83"/>
    </row>
    <row r="238" spans="1:13" ht="21" customHeight="1" x14ac:dyDescent="0.2">
      <c r="A238" s="81">
        <v>10</v>
      </c>
      <c r="B238" s="669"/>
      <c r="C238" s="82" t="s">
        <v>188</v>
      </c>
      <c r="D238" s="82" t="str">
        <f t="shared" si="23"/>
        <v>ООО "Лизард"</v>
      </c>
      <c r="E238" s="82" t="s">
        <v>329</v>
      </c>
      <c r="F238" s="83">
        <v>0</v>
      </c>
      <c r="G238" s="83"/>
      <c r="H238" s="83"/>
    </row>
    <row r="239" spans="1:13" ht="50.25" customHeight="1" x14ac:dyDescent="0.2">
      <c r="A239" s="81">
        <v>11</v>
      </c>
      <c r="B239" s="669"/>
      <c r="C239" s="82" t="s">
        <v>189</v>
      </c>
      <c r="D239" s="82" t="str">
        <f t="shared" ref="D239:D241" si="25">C239</f>
        <v>ООО "Научно-производственный центр гидроавтоматики"</v>
      </c>
      <c r="E239" s="82" t="s">
        <v>329</v>
      </c>
      <c r="F239" s="83">
        <v>0</v>
      </c>
      <c r="G239" s="83"/>
      <c r="H239" s="83"/>
    </row>
    <row r="240" spans="1:13" ht="28.5" customHeight="1" x14ac:dyDescent="0.2">
      <c r="A240" s="81">
        <v>12</v>
      </c>
      <c r="B240" s="669"/>
      <c r="C240" s="82" t="s">
        <v>648</v>
      </c>
      <c r="D240" s="82" t="str">
        <f t="shared" si="25"/>
        <v>ИП Климцова А.В.</v>
      </c>
      <c r="E240" s="82" t="s">
        <v>329</v>
      </c>
      <c r="F240" s="83">
        <v>0</v>
      </c>
      <c r="G240" s="83"/>
      <c r="H240" s="83"/>
    </row>
    <row r="241" spans="1:13" ht="40.5" customHeight="1" x14ac:dyDescent="0.2">
      <c r="A241" s="81">
        <v>13</v>
      </c>
      <c r="B241" s="670"/>
      <c r="C241" s="82" t="s">
        <v>814</v>
      </c>
      <c r="D241" s="82" t="str">
        <f t="shared" si="25"/>
        <v>ООО "Технопарк "Тракторозаводский"</v>
      </c>
      <c r="E241" s="82" t="s">
        <v>329</v>
      </c>
      <c r="F241" s="83">
        <v>0</v>
      </c>
      <c r="G241" s="83"/>
      <c r="H241" s="83"/>
    </row>
    <row r="242" spans="1:13" x14ac:dyDescent="0.25">
      <c r="H242" s="51" t="s">
        <v>141</v>
      </c>
    </row>
    <row r="243" spans="1:13" x14ac:dyDescent="0.25">
      <c r="H243" s="50" t="s">
        <v>110</v>
      </c>
    </row>
    <row r="244" spans="1:13" ht="12.75" customHeight="1" x14ac:dyDescent="0.25">
      <c r="H244" s="12" t="s">
        <v>182</v>
      </c>
    </row>
    <row r="246" spans="1:13" ht="18.75" x14ac:dyDescent="0.3">
      <c r="A246" s="671" t="s">
        <v>324</v>
      </c>
      <c r="B246" s="671"/>
      <c r="C246" s="671"/>
      <c r="D246" s="671"/>
      <c r="E246" s="671"/>
      <c r="F246" s="671"/>
      <c r="G246" s="671"/>
      <c r="H246" s="671"/>
    </row>
    <row r="247" spans="1:13" ht="20.25" x14ac:dyDescent="0.3">
      <c r="A247" s="120"/>
      <c r="B247" s="120"/>
      <c r="C247" s="125"/>
      <c r="D247" s="87" t="s">
        <v>325</v>
      </c>
      <c r="E247" s="126" t="s">
        <v>185</v>
      </c>
      <c r="F247" s="120"/>
      <c r="G247" s="120"/>
      <c r="H247" s="120"/>
    </row>
    <row r="248" spans="1:13" x14ac:dyDescent="0.25">
      <c r="A248" s="119"/>
      <c r="B248" s="119"/>
      <c r="C248"/>
      <c r="D248"/>
      <c r="E248" s="124" t="s">
        <v>13</v>
      </c>
      <c r="F248" s="119"/>
      <c r="G248" s="119"/>
      <c r="H248" s="119"/>
    </row>
    <row r="249" spans="1:13" ht="18.75" x14ac:dyDescent="0.3">
      <c r="A249" s="119"/>
      <c r="B249" s="119"/>
      <c r="C249"/>
      <c r="D249"/>
      <c r="E249" s="87" t="s">
        <v>186</v>
      </c>
      <c r="F249" s="119"/>
      <c r="G249" s="119"/>
      <c r="H249" s="119"/>
    </row>
    <row r="250" spans="1:13" ht="18.75" x14ac:dyDescent="0.3">
      <c r="A250" s="119"/>
      <c r="B250" s="119"/>
      <c r="C250"/>
      <c r="D250"/>
      <c r="E250" s="87"/>
      <c r="F250" s="119"/>
      <c r="G250" s="119"/>
      <c r="H250" s="119"/>
    </row>
    <row r="251" spans="1:13" ht="18.75" x14ac:dyDescent="0.3">
      <c r="A251" s="119"/>
      <c r="B251" s="119"/>
      <c r="C251"/>
      <c r="D251" s="224" t="s">
        <v>339</v>
      </c>
      <c r="E251" s="134" t="s">
        <v>387</v>
      </c>
      <c r="F251" s="156" t="s">
        <v>504</v>
      </c>
      <c r="G251" s="119"/>
      <c r="H251" s="119"/>
    </row>
    <row r="252" spans="1:13" x14ac:dyDescent="0.25">
      <c r="B252" s="122"/>
      <c r="D252" s="122"/>
      <c r="E252" s="122"/>
      <c r="F252" s="122"/>
      <c r="G252" s="122"/>
      <c r="I252" s="122"/>
      <c r="J252" s="122"/>
      <c r="K252" s="123"/>
      <c r="L252" s="123"/>
      <c r="M252" s="123"/>
    </row>
    <row r="253" spans="1:13" ht="20.25" x14ac:dyDescent="0.3">
      <c r="A253" s="672" t="s">
        <v>516</v>
      </c>
      <c r="B253" s="672"/>
      <c r="C253" s="672"/>
      <c r="D253" s="672"/>
      <c r="E253" s="672"/>
      <c r="F253" s="672"/>
      <c r="G253" s="672"/>
      <c r="H253" s="672"/>
    </row>
    <row r="254" spans="1:13" ht="55.5" customHeight="1" x14ac:dyDescent="0.2">
      <c r="A254" s="79" t="s">
        <v>176</v>
      </c>
      <c r="B254" s="79" t="s">
        <v>327</v>
      </c>
      <c r="C254" s="79" t="s">
        <v>328</v>
      </c>
      <c r="D254" s="79" t="s">
        <v>177</v>
      </c>
      <c r="E254" s="79" t="s">
        <v>333</v>
      </c>
      <c r="F254" s="79" t="s">
        <v>332</v>
      </c>
      <c r="G254" s="79" t="s">
        <v>390</v>
      </c>
      <c r="H254" s="79" t="s">
        <v>330</v>
      </c>
    </row>
    <row r="255" spans="1:13" ht="12.75" x14ac:dyDescent="0.2">
      <c r="A255" s="141"/>
      <c r="B255" s="141">
        <v>1</v>
      </c>
      <c r="C255" s="141">
        <v>2</v>
      </c>
      <c r="D255" s="141">
        <v>3</v>
      </c>
      <c r="E255" s="141">
        <v>4</v>
      </c>
      <c r="F255" s="141">
        <v>5</v>
      </c>
      <c r="G255" s="141">
        <v>6</v>
      </c>
      <c r="H255" s="141">
        <v>7</v>
      </c>
    </row>
    <row r="256" spans="1:13" ht="21" customHeight="1" x14ac:dyDescent="0.2">
      <c r="A256" s="81">
        <v>1</v>
      </c>
      <c r="B256" s="668" t="s">
        <v>385</v>
      </c>
      <c r="C256" s="82" t="s">
        <v>178</v>
      </c>
      <c r="D256" s="82" t="s">
        <v>178</v>
      </c>
      <c r="E256" s="82" t="s">
        <v>329</v>
      </c>
      <c r="F256" s="83">
        <v>0.45</v>
      </c>
      <c r="G256" s="83"/>
      <c r="H256" s="83"/>
      <c r="J256">
        <v>0.7</v>
      </c>
    </row>
    <row r="257" spans="1:8" ht="21" customHeight="1" x14ac:dyDescent="0.2">
      <c r="A257" s="81">
        <v>2</v>
      </c>
      <c r="B257" s="669"/>
      <c r="C257" s="82" t="s">
        <v>179</v>
      </c>
      <c r="D257" s="82" t="s">
        <v>179</v>
      </c>
      <c r="E257" s="82" t="s">
        <v>329</v>
      </c>
      <c r="F257" s="83">
        <v>0.25</v>
      </c>
      <c r="G257" s="83"/>
      <c r="H257" s="83"/>
    </row>
    <row r="258" spans="1:8" ht="21" customHeight="1" x14ac:dyDescent="0.2">
      <c r="A258" s="81">
        <v>3</v>
      </c>
      <c r="B258" s="669"/>
      <c r="C258" s="82" t="s">
        <v>184</v>
      </c>
      <c r="D258" s="82" t="str">
        <f t="shared" ref="D258:D265" si="26">C258</f>
        <v>ООО "КРУГ"</v>
      </c>
      <c r="E258" s="82" t="s">
        <v>329</v>
      </c>
      <c r="F258" s="83">
        <v>5.2912000000000001E-2</v>
      </c>
      <c r="G258" s="83"/>
      <c r="H258" s="83"/>
    </row>
    <row r="259" spans="1:8" ht="21" customHeight="1" x14ac:dyDescent="0.2">
      <c r="A259" s="81">
        <v>4</v>
      </c>
      <c r="B259" s="669"/>
      <c r="C259" s="82" t="s">
        <v>183</v>
      </c>
      <c r="D259" s="82" t="str">
        <f t="shared" si="26"/>
        <v>ИП Первухин Л.В.</v>
      </c>
      <c r="E259" s="82" t="s">
        <v>329</v>
      </c>
      <c r="F259" s="83">
        <v>0.01</v>
      </c>
      <c r="G259" s="83"/>
      <c r="H259" s="83"/>
    </row>
    <row r="260" spans="1:8" ht="21" customHeight="1" x14ac:dyDescent="0.2">
      <c r="A260" s="81">
        <v>5</v>
      </c>
      <c r="B260" s="669"/>
      <c r="C260" s="82" t="s">
        <v>180</v>
      </c>
      <c r="D260" s="82" t="str">
        <f t="shared" si="26"/>
        <v>АО "ТНН"</v>
      </c>
      <c r="E260" s="82" t="s">
        <v>329</v>
      </c>
      <c r="F260" s="675">
        <v>0.04</v>
      </c>
      <c r="G260" s="83"/>
      <c r="H260" s="83"/>
    </row>
    <row r="261" spans="1:8" ht="21" customHeight="1" x14ac:dyDescent="0.2">
      <c r="A261" s="81">
        <v>6</v>
      </c>
      <c r="B261" s="669"/>
      <c r="C261" s="82" t="s">
        <v>180</v>
      </c>
      <c r="D261" s="82" t="str">
        <f t="shared" ref="D261" si="27">C261</f>
        <v>АО "ТНН"</v>
      </c>
      <c r="E261" s="82" t="s">
        <v>329</v>
      </c>
      <c r="F261" s="676"/>
      <c r="G261" s="83"/>
      <c r="H261" s="83"/>
    </row>
    <row r="262" spans="1:8" ht="21" customHeight="1" x14ac:dyDescent="0.2">
      <c r="A262" s="81">
        <v>7</v>
      </c>
      <c r="B262" s="669"/>
      <c r="C262" s="82" t="s">
        <v>181</v>
      </c>
      <c r="D262" s="82" t="str">
        <f t="shared" si="26"/>
        <v>АО "РЭД"</v>
      </c>
      <c r="E262" s="82" t="s">
        <v>329</v>
      </c>
      <c r="F262" s="83">
        <v>0.29516999999999999</v>
      </c>
      <c r="G262" s="83"/>
      <c r="H262" s="83"/>
    </row>
    <row r="263" spans="1:8" ht="21" customHeight="1" x14ac:dyDescent="0.2">
      <c r="A263" s="81">
        <v>8</v>
      </c>
      <c r="B263" s="669"/>
      <c r="C263" s="82" t="s">
        <v>384</v>
      </c>
      <c r="D263" s="82" t="str">
        <f t="shared" si="26"/>
        <v>ООО "РАМА"</v>
      </c>
      <c r="E263" s="82" t="s">
        <v>329</v>
      </c>
      <c r="F263" s="83">
        <v>1.72E-2</v>
      </c>
      <c r="G263" s="83"/>
      <c r="H263" s="83"/>
    </row>
    <row r="264" spans="1:8" ht="21" customHeight="1" x14ac:dyDescent="0.2">
      <c r="A264" s="81">
        <v>9</v>
      </c>
      <c r="B264" s="669"/>
      <c r="C264" s="82" t="s">
        <v>447</v>
      </c>
      <c r="D264" s="82" t="str">
        <f t="shared" si="26"/>
        <v>ООО "Промсырье"</v>
      </c>
      <c r="E264" s="82" t="s">
        <v>329</v>
      </c>
      <c r="F264" s="83">
        <v>8.0000000000000002E-3</v>
      </c>
      <c r="G264" s="83"/>
      <c r="H264" s="83"/>
    </row>
    <row r="265" spans="1:8" ht="21" customHeight="1" x14ac:dyDescent="0.2">
      <c r="A265" s="81">
        <v>10</v>
      </c>
      <c r="B265" s="669"/>
      <c r="C265" s="82" t="s">
        <v>188</v>
      </c>
      <c r="D265" s="82" t="str">
        <f t="shared" si="26"/>
        <v>ООО "Лизард"</v>
      </c>
      <c r="E265" s="82" t="s">
        <v>329</v>
      </c>
      <c r="F265" s="83">
        <v>0</v>
      </c>
      <c r="G265" s="83"/>
      <c r="H265" s="83"/>
    </row>
    <row r="266" spans="1:8" ht="50.25" customHeight="1" x14ac:dyDescent="0.2">
      <c r="A266" s="81">
        <v>11</v>
      </c>
      <c r="B266" s="669"/>
      <c r="C266" s="82" t="s">
        <v>189</v>
      </c>
      <c r="D266" s="82" t="str">
        <f t="shared" ref="D266:D268" si="28">C266</f>
        <v>ООО "Научно-производственный центр гидроавтоматики"</v>
      </c>
      <c r="E266" s="82" t="s">
        <v>329</v>
      </c>
      <c r="F266" s="83">
        <v>0</v>
      </c>
      <c r="G266" s="83"/>
      <c r="H266" s="83"/>
    </row>
    <row r="267" spans="1:8" ht="27.75" customHeight="1" x14ac:dyDescent="0.2">
      <c r="A267" s="81">
        <v>12</v>
      </c>
      <c r="B267" s="669"/>
      <c r="C267" s="82" t="s">
        <v>648</v>
      </c>
      <c r="D267" s="82" t="str">
        <f t="shared" si="28"/>
        <v>ИП Климцова А.В.</v>
      </c>
      <c r="E267" s="82" t="s">
        <v>329</v>
      </c>
      <c r="F267" s="83">
        <v>0</v>
      </c>
      <c r="G267" s="83"/>
      <c r="H267" s="83"/>
    </row>
    <row r="268" spans="1:8" ht="42" customHeight="1" x14ac:dyDescent="0.2">
      <c r="A268" s="81">
        <v>13</v>
      </c>
      <c r="B268" s="670"/>
      <c r="C268" s="82" t="s">
        <v>814</v>
      </c>
      <c r="D268" s="82" t="str">
        <f t="shared" si="28"/>
        <v>ООО "Технопарк "Тракторозаводский"</v>
      </c>
      <c r="E268" s="82" t="s">
        <v>329</v>
      </c>
      <c r="F268" s="83">
        <v>0</v>
      </c>
      <c r="G268" s="83"/>
      <c r="H268" s="83"/>
    </row>
    <row r="269" spans="1:8" x14ac:dyDescent="0.25">
      <c r="H269" s="51" t="s">
        <v>141</v>
      </c>
    </row>
    <row r="270" spans="1:8" x14ac:dyDescent="0.25">
      <c r="H270" s="50" t="s">
        <v>110</v>
      </c>
    </row>
    <row r="271" spans="1:8" ht="12.75" customHeight="1" x14ac:dyDescent="0.25">
      <c r="H271" s="12" t="s">
        <v>182</v>
      </c>
    </row>
    <row r="272" spans="1:8" ht="15.75" customHeight="1" x14ac:dyDescent="0.2">
      <c r="A272" s="671" t="s">
        <v>324</v>
      </c>
      <c r="B272" s="671"/>
      <c r="C272" s="671"/>
      <c r="D272" s="671"/>
      <c r="E272" s="671"/>
      <c r="F272" s="671"/>
      <c r="G272" s="671"/>
      <c r="H272" s="671"/>
    </row>
    <row r="273" spans="1:13" ht="18.75" customHeight="1" x14ac:dyDescent="0.2">
      <c r="A273" s="671"/>
      <c r="B273" s="671"/>
      <c r="C273" s="671"/>
      <c r="D273" s="671"/>
      <c r="E273" s="671"/>
      <c r="F273" s="671"/>
      <c r="G273" s="671"/>
      <c r="H273" s="671"/>
    </row>
    <row r="274" spans="1:13" ht="20.25" x14ac:dyDescent="0.3">
      <c r="A274" s="120"/>
      <c r="B274" s="120"/>
      <c r="C274" s="125"/>
      <c r="D274" s="87" t="s">
        <v>325</v>
      </c>
      <c r="E274" s="126" t="s">
        <v>185</v>
      </c>
      <c r="F274" s="120"/>
      <c r="G274" s="120"/>
      <c r="H274" s="120"/>
    </row>
    <row r="275" spans="1:13" x14ac:dyDescent="0.25">
      <c r="A275" s="119"/>
      <c r="B275" s="119"/>
      <c r="C275"/>
      <c r="D275"/>
      <c r="E275" s="124" t="s">
        <v>13</v>
      </c>
      <c r="F275" s="119"/>
      <c r="G275" s="119"/>
      <c r="H275" s="119"/>
    </row>
    <row r="276" spans="1:13" ht="18.75" x14ac:dyDescent="0.3">
      <c r="A276" s="119"/>
      <c r="B276" s="119"/>
      <c r="C276"/>
      <c r="D276"/>
      <c r="E276" s="87" t="s">
        <v>186</v>
      </c>
      <c r="F276" s="119"/>
      <c r="G276" s="119"/>
      <c r="H276" s="119"/>
    </row>
    <row r="277" spans="1:13" ht="18.75" x14ac:dyDescent="0.3">
      <c r="A277" s="119"/>
      <c r="B277" s="119"/>
      <c r="C277"/>
      <c r="D277"/>
      <c r="E277" s="87"/>
      <c r="F277" s="119"/>
      <c r="G277" s="119"/>
      <c r="H277" s="119"/>
    </row>
    <row r="278" spans="1:13" ht="18.75" x14ac:dyDescent="0.3">
      <c r="A278" s="119"/>
      <c r="B278" s="119"/>
      <c r="C278"/>
      <c r="D278" s="224" t="s">
        <v>339</v>
      </c>
      <c r="E278" s="134" t="s">
        <v>388</v>
      </c>
      <c r="F278" s="156" t="s">
        <v>504</v>
      </c>
      <c r="G278" s="119"/>
      <c r="H278" s="119"/>
    </row>
    <row r="279" spans="1:13" x14ac:dyDescent="0.25">
      <c r="B279" s="122"/>
      <c r="D279" s="122"/>
      <c r="E279" s="122"/>
      <c r="F279" s="122"/>
      <c r="G279" s="122"/>
      <c r="I279" s="122"/>
      <c r="J279" s="122"/>
      <c r="K279" s="123"/>
      <c r="L279" s="123"/>
      <c r="M279" s="123"/>
    </row>
    <row r="280" spans="1:13" ht="20.25" x14ac:dyDescent="0.3">
      <c r="B280" s="225"/>
      <c r="C280" s="225"/>
      <c r="D280" s="225"/>
      <c r="E280" s="225"/>
      <c r="F280" s="225"/>
      <c r="G280" s="225"/>
      <c r="H280" s="295" t="s">
        <v>505</v>
      </c>
    </row>
    <row r="281" spans="1:13" ht="55.5" customHeight="1" x14ac:dyDescent="0.2">
      <c r="A281" s="79" t="s">
        <v>176</v>
      </c>
      <c r="B281" s="79" t="s">
        <v>327</v>
      </c>
      <c r="C281" s="79" t="s">
        <v>328</v>
      </c>
      <c r="D281" s="79" t="s">
        <v>177</v>
      </c>
      <c r="E281" s="79" t="s">
        <v>333</v>
      </c>
      <c r="F281" s="79" t="s">
        <v>332</v>
      </c>
      <c r="G281" s="79" t="s">
        <v>390</v>
      </c>
      <c r="H281" s="79" t="s">
        <v>330</v>
      </c>
    </row>
    <row r="282" spans="1:13" ht="12.75" x14ac:dyDescent="0.2">
      <c r="A282" s="141"/>
      <c r="B282" s="141">
        <v>1</v>
      </c>
      <c r="C282" s="141">
        <v>2</v>
      </c>
      <c r="D282" s="141">
        <v>3</v>
      </c>
      <c r="E282" s="141">
        <v>4</v>
      </c>
      <c r="F282" s="141">
        <v>5</v>
      </c>
      <c r="G282" s="141">
        <v>6</v>
      </c>
      <c r="H282" s="141">
        <v>7</v>
      </c>
    </row>
    <row r="283" spans="1:13" ht="21" customHeight="1" x14ac:dyDescent="0.2">
      <c r="A283" s="81">
        <v>1</v>
      </c>
      <c r="B283" s="668" t="s">
        <v>385</v>
      </c>
      <c r="C283" s="82" t="s">
        <v>178</v>
      </c>
      <c r="D283" s="82" t="s">
        <v>178</v>
      </c>
      <c r="E283" s="82" t="s">
        <v>329</v>
      </c>
      <c r="F283" s="83">
        <v>0.7</v>
      </c>
      <c r="G283" s="83"/>
      <c r="H283" s="83"/>
      <c r="J283">
        <v>0.9</v>
      </c>
    </row>
    <row r="284" spans="1:13" ht="21" customHeight="1" x14ac:dyDescent="0.2">
      <c r="A284" s="81">
        <v>2</v>
      </c>
      <c r="B284" s="669"/>
      <c r="C284" s="82" t="s">
        <v>179</v>
      </c>
      <c r="D284" s="82" t="s">
        <v>179</v>
      </c>
      <c r="E284" s="82" t="s">
        <v>329</v>
      </c>
      <c r="F284" s="83">
        <v>0.27500000000000002</v>
      </c>
      <c r="G284" s="83"/>
      <c r="H284" s="83"/>
    </row>
    <row r="285" spans="1:13" ht="21" customHeight="1" x14ac:dyDescent="0.2">
      <c r="A285" s="81">
        <v>3</v>
      </c>
      <c r="B285" s="669"/>
      <c r="C285" s="82" t="s">
        <v>184</v>
      </c>
      <c r="D285" s="82" t="str">
        <f t="shared" ref="D285:D292" si="29">C285</f>
        <v>ООО "КРУГ"</v>
      </c>
      <c r="E285" s="82" t="s">
        <v>329</v>
      </c>
      <c r="F285" s="83">
        <v>1.1115E-2</v>
      </c>
      <c r="G285" s="83"/>
      <c r="H285" s="83"/>
    </row>
    <row r="286" spans="1:13" ht="21" customHeight="1" x14ac:dyDescent="0.2">
      <c r="A286" s="81">
        <v>4</v>
      </c>
      <c r="B286" s="669"/>
      <c r="C286" s="82" t="s">
        <v>183</v>
      </c>
      <c r="D286" s="82" t="str">
        <f t="shared" si="29"/>
        <v>ИП Первухин Л.В.</v>
      </c>
      <c r="E286" s="82" t="s">
        <v>329</v>
      </c>
      <c r="F286" s="83">
        <v>0.01</v>
      </c>
      <c r="G286" s="83"/>
      <c r="H286" s="83"/>
    </row>
    <row r="287" spans="1:13" ht="21" customHeight="1" x14ac:dyDescent="0.2">
      <c r="A287" s="81">
        <v>5</v>
      </c>
      <c r="B287" s="669"/>
      <c r="C287" s="82" t="s">
        <v>180</v>
      </c>
      <c r="D287" s="82" t="str">
        <f t="shared" si="29"/>
        <v>АО "ТНН"</v>
      </c>
      <c r="E287" s="82" t="s">
        <v>329</v>
      </c>
      <c r="F287" s="675">
        <v>0.08</v>
      </c>
      <c r="G287" s="83"/>
      <c r="H287" s="83"/>
    </row>
    <row r="288" spans="1:13" ht="21" customHeight="1" x14ac:dyDescent="0.2">
      <c r="A288" s="81">
        <v>6</v>
      </c>
      <c r="B288" s="669"/>
      <c r="C288" s="82" t="s">
        <v>180</v>
      </c>
      <c r="D288" s="82" t="str">
        <f t="shared" ref="D288" si="30">C288</f>
        <v>АО "ТНН"</v>
      </c>
      <c r="E288" s="82" t="s">
        <v>329</v>
      </c>
      <c r="F288" s="676"/>
      <c r="G288" s="83"/>
      <c r="H288" s="83"/>
    </row>
    <row r="289" spans="1:8" ht="21" customHeight="1" x14ac:dyDescent="0.2">
      <c r="A289" s="81">
        <v>7</v>
      </c>
      <c r="B289" s="669"/>
      <c r="C289" s="82" t="s">
        <v>181</v>
      </c>
      <c r="D289" s="82" t="str">
        <f t="shared" si="29"/>
        <v>АО "РЭД"</v>
      </c>
      <c r="E289" s="82" t="s">
        <v>329</v>
      </c>
      <c r="F289" s="83">
        <v>0.47954999999999998</v>
      </c>
      <c r="G289" s="83"/>
      <c r="H289" s="83"/>
    </row>
    <row r="290" spans="1:8" ht="21" customHeight="1" x14ac:dyDescent="0.2">
      <c r="A290" s="81">
        <v>8</v>
      </c>
      <c r="B290" s="669"/>
      <c r="C290" s="82" t="s">
        <v>384</v>
      </c>
      <c r="D290" s="82" t="str">
        <f t="shared" si="29"/>
        <v>ООО "РАМА"</v>
      </c>
      <c r="E290" s="82" t="s">
        <v>329</v>
      </c>
      <c r="F290" s="83">
        <v>2.7199999999999998E-2</v>
      </c>
      <c r="G290" s="83"/>
      <c r="H290" s="83"/>
    </row>
    <row r="291" spans="1:8" ht="21" customHeight="1" x14ac:dyDescent="0.2">
      <c r="A291" s="81">
        <v>9</v>
      </c>
      <c r="B291" s="669"/>
      <c r="C291" s="82" t="s">
        <v>447</v>
      </c>
      <c r="D291" s="82" t="str">
        <f t="shared" si="29"/>
        <v>ООО "Промсырье"</v>
      </c>
      <c r="E291" s="82" t="s">
        <v>329</v>
      </c>
      <c r="F291" s="83">
        <v>8.9999999999999993E-3</v>
      </c>
      <c r="G291" s="83"/>
      <c r="H291" s="83"/>
    </row>
    <row r="292" spans="1:8" ht="21" customHeight="1" x14ac:dyDescent="0.2">
      <c r="A292" s="81">
        <v>10</v>
      </c>
      <c r="B292" s="669"/>
      <c r="C292" s="82" t="s">
        <v>188</v>
      </c>
      <c r="D292" s="82" t="str">
        <f t="shared" si="29"/>
        <v>ООО "Лизард"</v>
      </c>
      <c r="E292" s="82" t="s">
        <v>329</v>
      </c>
      <c r="F292" s="83">
        <v>0</v>
      </c>
      <c r="G292" s="83"/>
      <c r="H292" s="83"/>
    </row>
    <row r="293" spans="1:8" ht="50.25" customHeight="1" x14ac:dyDescent="0.2">
      <c r="A293" s="81">
        <v>11</v>
      </c>
      <c r="B293" s="669"/>
      <c r="C293" s="82" t="s">
        <v>189</v>
      </c>
      <c r="D293" s="82" t="str">
        <f t="shared" ref="D293:D295" si="31">C293</f>
        <v>ООО "Научно-производственный центр гидроавтоматики"</v>
      </c>
      <c r="E293" s="82" t="s">
        <v>329</v>
      </c>
      <c r="F293" s="83">
        <v>0</v>
      </c>
      <c r="G293" s="83"/>
      <c r="H293" s="83"/>
    </row>
    <row r="294" spans="1:8" ht="30.75" customHeight="1" x14ac:dyDescent="0.2">
      <c r="A294" s="81">
        <v>12</v>
      </c>
      <c r="B294" s="669"/>
      <c r="C294" s="82" t="s">
        <v>648</v>
      </c>
      <c r="D294" s="82" t="str">
        <f t="shared" si="31"/>
        <v>ИП Климцова А.В.</v>
      </c>
      <c r="E294" s="82" t="s">
        <v>329</v>
      </c>
      <c r="F294" s="83">
        <v>0</v>
      </c>
      <c r="G294" s="83"/>
      <c r="H294" s="83"/>
    </row>
    <row r="295" spans="1:8" ht="50.25" customHeight="1" x14ac:dyDescent="0.2">
      <c r="A295" s="81">
        <v>13</v>
      </c>
      <c r="B295" s="670"/>
      <c r="C295" s="82" t="s">
        <v>814</v>
      </c>
      <c r="D295" s="82" t="str">
        <f t="shared" si="31"/>
        <v>ООО "Технопарк "Тракторозаводский"</v>
      </c>
      <c r="E295" s="82" t="s">
        <v>329</v>
      </c>
      <c r="F295" s="83">
        <v>0</v>
      </c>
      <c r="G295" s="83"/>
      <c r="H295" s="83"/>
    </row>
    <row r="296" spans="1:8" x14ac:dyDescent="0.25">
      <c r="H296" s="51" t="s">
        <v>141</v>
      </c>
    </row>
    <row r="297" spans="1:8" x14ac:dyDescent="0.25">
      <c r="H297" s="50" t="s">
        <v>110</v>
      </c>
    </row>
    <row r="298" spans="1:8" ht="12.75" customHeight="1" x14ac:dyDescent="0.25">
      <c r="H298" s="12" t="s">
        <v>182</v>
      </c>
    </row>
    <row r="300" spans="1:8" ht="18.75" x14ac:dyDescent="0.3">
      <c r="A300" s="671" t="s">
        <v>324</v>
      </c>
      <c r="B300" s="671"/>
      <c r="C300" s="671"/>
      <c r="D300" s="671"/>
      <c r="E300" s="671"/>
      <c r="F300" s="671"/>
      <c r="G300" s="671"/>
      <c r="H300" s="671"/>
    </row>
    <row r="301" spans="1:8" ht="20.25" x14ac:dyDescent="0.3">
      <c r="A301" s="120"/>
      <c r="B301" s="120"/>
      <c r="C301" s="125"/>
      <c r="D301" s="87" t="s">
        <v>325</v>
      </c>
      <c r="E301" s="126" t="s">
        <v>185</v>
      </c>
      <c r="F301" s="120"/>
      <c r="G301" s="120"/>
      <c r="H301" s="120"/>
    </row>
    <row r="302" spans="1:8" x14ac:dyDescent="0.25">
      <c r="A302" s="119"/>
      <c r="B302" s="119"/>
      <c r="C302"/>
      <c r="D302"/>
      <c r="E302" s="124" t="s">
        <v>13</v>
      </c>
      <c r="F302" s="119"/>
      <c r="G302" s="119"/>
      <c r="H302" s="119"/>
    </row>
    <row r="303" spans="1:8" ht="18.75" x14ac:dyDescent="0.3">
      <c r="A303" s="119"/>
      <c r="B303" s="119"/>
      <c r="C303"/>
      <c r="D303"/>
      <c r="E303" s="87" t="s">
        <v>186</v>
      </c>
      <c r="F303" s="119"/>
      <c r="G303" s="119"/>
      <c r="H303" s="119"/>
    </row>
    <row r="304" spans="1:8" ht="18.75" x14ac:dyDescent="0.3">
      <c r="A304" s="119"/>
      <c r="B304" s="119"/>
      <c r="C304"/>
      <c r="D304"/>
      <c r="E304" s="87"/>
      <c r="F304" s="119"/>
      <c r="G304" s="119"/>
      <c r="H304" s="119"/>
    </row>
    <row r="305" spans="1:13" ht="18.75" x14ac:dyDescent="0.3">
      <c r="A305" s="119"/>
      <c r="B305" s="119"/>
      <c r="C305"/>
      <c r="D305" s="230" t="s">
        <v>339</v>
      </c>
      <c r="E305" s="134" t="s">
        <v>389</v>
      </c>
      <c r="F305" s="156" t="s">
        <v>504</v>
      </c>
      <c r="G305" s="119"/>
      <c r="H305" s="119"/>
    </row>
    <row r="306" spans="1:13" x14ac:dyDescent="0.25">
      <c r="B306" s="122"/>
      <c r="D306" s="122"/>
      <c r="E306" s="122"/>
      <c r="F306" s="122"/>
      <c r="G306" s="122"/>
      <c r="I306" s="122"/>
      <c r="J306" s="122"/>
      <c r="K306" s="123"/>
      <c r="L306" s="123"/>
      <c r="M306" s="123"/>
    </row>
    <row r="307" spans="1:13" ht="20.25" x14ac:dyDescent="0.3">
      <c r="B307" s="231"/>
      <c r="C307" s="231"/>
      <c r="D307" s="231"/>
      <c r="E307" s="231"/>
      <c r="F307" s="231"/>
      <c r="G307" s="231"/>
      <c r="H307" s="295" t="s">
        <v>506</v>
      </c>
    </row>
    <row r="308" spans="1:13" ht="55.5" customHeight="1" x14ac:dyDescent="0.2">
      <c r="A308" s="79" t="s">
        <v>176</v>
      </c>
      <c r="B308" s="79" t="s">
        <v>327</v>
      </c>
      <c r="C308" s="79" t="s">
        <v>328</v>
      </c>
      <c r="D308" s="79" t="s">
        <v>177</v>
      </c>
      <c r="E308" s="79" t="s">
        <v>333</v>
      </c>
      <c r="F308" s="79" t="s">
        <v>332</v>
      </c>
      <c r="G308" s="79" t="s">
        <v>390</v>
      </c>
      <c r="H308" s="79" t="s">
        <v>330</v>
      </c>
    </row>
    <row r="309" spans="1:13" ht="12.75" x14ac:dyDescent="0.2">
      <c r="A309" s="141"/>
      <c r="B309" s="141">
        <v>1</v>
      </c>
      <c r="C309" s="141">
        <v>2</v>
      </c>
      <c r="D309" s="141">
        <v>3</v>
      </c>
      <c r="E309" s="141">
        <v>4</v>
      </c>
      <c r="F309" s="141">
        <v>5</v>
      </c>
      <c r="G309" s="141">
        <v>6</v>
      </c>
      <c r="H309" s="141">
        <v>7</v>
      </c>
    </row>
    <row r="310" spans="1:13" ht="21" customHeight="1" x14ac:dyDescent="0.2">
      <c r="A310" s="81">
        <v>1</v>
      </c>
      <c r="B310" s="668" t="s">
        <v>385</v>
      </c>
      <c r="C310" s="82" t="s">
        <v>178</v>
      </c>
      <c r="D310" s="82" t="s">
        <v>178</v>
      </c>
      <c r="E310" s="82" t="s">
        <v>329</v>
      </c>
      <c r="F310" s="83">
        <v>0.9</v>
      </c>
      <c r="G310" s="83"/>
      <c r="H310" s="83"/>
      <c r="J310">
        <v>1</v>
      </c>
    </row>
    <row r="311" spans="1:13" ht="21" customHeight="1" x14ac:dyDescent="0.2">
      <c r="A311" s="81">
        <v>2</v>
      </c>
      <c r="B311" s="669"/>
      <c r="C311" s="82" t="s">
        <v>179</v>
      </c>
      <c r="D311" s="82" t="s">
        <v>179</v>
      </c>
      <c r="E311" s="82" t="s">
        <v>329</v>
      </c>
      <c r="F311" s="83">
        <v>0.28999999999999998</v>
      </c>
      <c r="G311" s="83"/>
      <c r="H311" s="83"/>
    </row>
    <row r="312" spans="1:13" ht="21" customHeight="1" x14ac:dyDescent="0.2">
      <c r="A312" s="81">
        <v>3</v>
      </c>
      <c r="B312" s="669"/>
      <c r="C312" s="82" t="s">
        <v>184</v>
      </c>
      <c r="D312" s="82" t="str">
        <f t="shared" ref="D312:D319" si="32">C312</f>
        <v>ООО "КРУГ"</v>
      </c>
      <c r="E312" s="82" t="s">
        <v>329</v>
      </c>
      <c r="F312" s="83">
        <v>3.0008E-2</v>
      </c>
      <c r="G312" s="83"/>
      <c r="H312" s="83"/>
    </row>
    <row r="313" spans="1:13" ht="21" customHeight="1" x14ac:dyDescent="0.2">
      <c r="A313" s="81">
        <v>4</v>
      </c>
      <c r="B313" s="669"/>
      <c r="C313" s="82" t="s">
        <v>183</v>
      </c>
      <c r="D313" s="82" t="str">
        <f t="shared" si="32"/>
        <v>ИП Первухин Л.В.</v>
      </c>
      <c r="E313" s="82" t="s">
        <v>329</v>
      </c>
      <c r="F313" s="83">
        <v>0.01</v>
      </c>
      <c r="G313" s="83"/>
      <c r="H313" s="83"/>
    </row>
    <row r="314" spans="1:13" ht="21" customHeight="1" x14ac:dyDescent="0.2">
      <c r="A314" s="81">
        <v>5</v>
      </c>
      <c r="B314" s="669"/>
      <c r="C314" s="82" t="s">
        <v>180</v>
      </c>
      <c r="D314" s="82" t="str">
        <f t="shared" si="32"/>
        <v>АО "ТНН"</v>
      </c>
      <c r="E314" s="82" t="s">
        <v>329</v>
      </c>
      <c r="F314" s="675">
        <v>0.1</v>
      </c>
      <c r="G314" s="83"/>
      <c r="H314" s="83"/>
    </row>
    <row r="315" spans="1:13" ht="21" customHeight="1" x14ac:dyDescent="0.2">
      <c r="A315" s="81">
        <v>6</v>
      </c>
      <c r="B315" s="669"/>
      <c r="C315" s="82" t="s">
        <v>180</v>
      </c>
      <c r="D315" s="82" t="str">
        <f t="shared" ref="D315" si="33">C315</f>
        <v>АО "ТНН"</v>
      </c>
      <c r="E315" s="82" t="s">
        <v>329</v>
      </c>
      <c r="F315" s="676"/>
      <c r="G315" s="83"/>
      <c r="H315" s="83"/>
    </row>
    <row r="316" spans="1:13" ht="21" customHeight="1" x14ac:dyDescent="0.2">
      <c r="A316" s="81">
        <v>7</v>
      </c>
      <c r="B316" s="669"/>
      <c r="C316" s="82" t="s">
        <v>181</v>
      </c>
      <c r="D316" s="82" t="str">
        <f t="shared" si="32"/>
        <v>АО "РЭД"</v>
      </c>
      <c r="E316" s="82" t="s">
        <v>329</v>
      </c>
      <c r="F316" s="83">
        <v>0.50036999999999998</v>
      </c>
      <c r="G316" s="83"/>
      <c r="H316" s="83"/>
    </row>
    <row r="317" spans="1:13" ht="21" customHeight="1" x14ac:dyDescent="0.2">
      <c r="A317" s="81">
        <v>8</v>
      </c>
      <c r="B317" s="669"/>
      <c r="C317" s="82" t="s">
        <v>384</v>
      </c>
      <c r="D317" s="82" t="str">
        <f t="shared" si="32"/>
        <v>ООО "РАМА"</v>
      </c>
      <c r="E317" s="82" t="s">
        <v>329</v>
      </c>
      <c r="F317" s="83">
        <v>3.0200000000000001E-2</v>
      </c>
      <c r="G317" s="83"/>
      <c r="H317" s="83"/>
    </row>
    <row r="318" spans="1:13" ht="21" customHeight="1" x14ac:dyDescent="0.2">
      <c r="A318" s="81">
        <v>9</v>
      </c>
      <c r="B318" s="669"/>
      <c r="C318" s="82" t="s">
        <v>447</v>
      </c>
      <c r="D318" s="82" t="str">
        <f t="shared" si="32"/>
        <v>ООО "Промсырье"</v>
      </c>
      <c r="E318" s="82" t="s">
        <v>329</v>
      </c>
      <c r="F318" s="83">
        <v>0.01</v>
      </c>
      <c r="G318" s="83"/>
      <c r="H318" s="83"/>
    </row>
    <row r="319" spans="1:13" ht="21" customHeight="1" x14ac:dyDescent="0.2">
      <c r="A319" s="81">
        <v>10</v>
      </c>
      <c r="B319" s="669"/>
      <c r="C319" s="82" t="s">
        <v>188</v>
      </c>
      <c r="D319" s="82" t="str">
        <f t="shared" si="32"/>
        <v>ООО "Лизард"</v>
      </c>
      <c r="E319" s="82" t="s">
        <v>329</v>
      </c>
      <c r="F319" s="83">
        <v>0</v>
      </c>
      <c r="G319" s="83"/>
      <c r="H319" s="83"/>
    </row>
    <row r="320" spans="1:13" ht="50.25" customHeight="1" x14ac:dyDescent="0.2">
      <c r="A320" s="81">
        <v>11</v>
      </c>
      <c r="B320" s="669"/>
      <c r="C320" s="82" t="s">
        <v>189</v>
      </c>
      <c r="D320" s="82" t="str">
        <f t="shared" ref="D320:D322" si="34">C320</f>
        <v>ООО "Научно-производственный центр гидроавтоматики"</v>
      </c>
      <c r="E320" s="82" t="s">
        <v>329</v>
      </c>
      <c r="F320" s="83">
        <v>0</v>
      </c>
      <c r="G320" s="83"/>
      <c r="H320" s="83"/>
    </row>
    <row r="321" spans="1:8" ht="30" customHeight="1" x14ac:dyDescent="0.2">
      <c r="A321" s="81">
        <v>12</v>
      </c>
      <c r="B321" s="669"/>
      <c r="C321" s="82" t="s">
        <v>648</v>
      </c>
      <c r="D321" s="82" t="str">
        <f t="shared" si="34"/>
        <v>ИП Климцова А.В.</v>
      </c>
      <c r="E321" s="82" t="s">
        <v>329</v>
      </c>
      <c r="F321" s="83">
        <v>0</v>
      </c>
      <c r="G321" s="83"/>
      <c r="H321" s="83"/>
    </row>
    <row r="322" spans="1:8" ht="50.25" customHeight="1" x14ac:dyDescent="0.2">
      <c r="A322" s="81">
        <v>13</v>
      </c>
      <c r="B322" s="670"/>
      <c r="C322" s="82" t="s">
        <v>814</v>
      </c>
      <c r="D322" s="82" t="str">
        <f t="shared" si="34"/>
        <v>ООО "Технопарк "Тракторозаводский"</v>
      </c>
      <c r="E322" s="82" t="s">
        <v>329</v>
      </c>
      <c r="F322" s="83">
        <v>0</v>
      </c>
      <c r="G322" s="83"/>
      <c r="H322" s="83"/>
    </row>
  </sheetData>
  <mergeCells count="45">
    <mergeCell ref="F206:F207"/>
    <mergeCell ref="F233:F234"/>
    <mergeCell ref="F260:F261"/>
    <mergeCell ref="F287:F288"/>
    <mergeCell ref="F314:F315"/>
    <mergeCell ref="B310:B322"/>
    <mergeCell ref="A300:H300"/>
    <mergeCell ref="A272:H273"/>
    <mergeCell ref="A246:H246"/>
    <mergeCell ref="B283:B295"/>
    <mergeCell ref="A253:H253"/>
    <mergeCell ref="A226:H226"/>
    <mergeCell ref="B256:B268"/>
    <mergeCell ref="B229:B241"/>
    <mergeCell ref="A118:H118"/>
    <mergeCell ref="A192:H192"/>
    <mergeCell ref="A199:H199"/>
    <mergeCell ref="B202:B214"/>
    <mergeCell ref="B175:B187"/>
    <mergeCell ref="A145:H145"/>
    <mergeCell ref="B148:B160"/>
    <mergeCell ref="A138:H138"/>
    <mergeCell ref="A219:H219"/>
    <mergeCell ref="B121:B133"/>
    <mergeCell ref="F125:F126"/>
    <mergeCell ref="F152:F153"/>
    <mergeCell ref="F179:F180"/>
    <mergeCell ref="A111:H111"/>
    <mergeCell ref="A84:H84"/>
    <mergeCell ref="A165:H165"/>
    <mergeCell ref="A172:H172"/>
    <mergeCell ref="B94:B106"/>
    <mergeCell ref="A91:H91"/>
    <mergeCell ref="F98:F99"/>
    <mergeCell ref="B68:B79"/>
    <mergeCell ref="A58:H58"/>
    <mergeCell ref="A32:H32"/>
    <mergeCell ref="A6:H6"/>
    <mergeCell ref="A65:H65"/>
    <mergeCell ref="B16:B27"/>
    <mergeCell ref="B42:B53"/>
    <mergeCell ref="A13:H13"/>
    <mergeCell ref="A39:H39"/>
    <mergeCell ref="F46:F47"/>
    <mergeCell ref="F72:F73"/>
  </mergeCells>
  <pageMargins left="0.31496062992125984" right="0.11811023622047245" top="0.74803149606299213" bottom="0.74803149606299213" header="0.31496062992125984" footer="0.31496062992125984"/>
  <pageSetup paperSize="9" scale="75" orientation="landscape" r:id="rId1"/>
  <rowBreaks count="13" manualBreakCount="13">
    <brk id="1" max="16383" man="1"/>
    <brk id="27" max="8" man="1"/>
    <brk id="53" max="16383" man="1"/>
    <brk id="79" max="8" man="1"/>
    <brk id="106" max="16383" man="1"/>
    <brk id="133" max="8" man="1"/>
    <brk id="160" max="16383" man="1"/>
    <brk id="187" max="8" man="1"/>
    <brk id="214" max="16383" man="1"/>
    <brk id="241" max="8" man="1"/>
    <brk id="268" max="16383" man="1"/>
    <brk id="295" max="8" man="1"/>
    <brk id="32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5"/>
  <sheetViews>
    <sheetView view="pageBreakPreview" topLeftCell="A31" zoomScale="60" zoomScaleNormal="80" workbookViewId="0">
      <selection activeCell="G24" sqref="G24"/>
    </sheetView>
  </sheetViews>
  <sheetFormatPr defaultRowHeight="18.75" x14ac:dyDescent="0.3"/>
  <cols>
    <col min="1" max="1" width="5.42578125" style="78" customWidth="1"/>
    <col min="2" max="2" width="26.42578125" style="78" customWidth="1"/>
    <col min="3" max="3" width="27.85546875" style="78" customWidth="1"/>
    <col min="4" max="4" width="27.7109375" style="78" customWidth="1"/>
    <col min="5" max="5" width="18.85546875" style="78" customWidth="1"/>
    <col min="6" max="6" width="29.85546875" style="125" customWidth="1"/>
    <col min="7" max="7" width="30.28515625" style="78" customWidth="1"/>
    <col min="8" max="8" width="26" style="78" customWidth="1"/>
    <col min="9" max="9" width="3.85546875" customWidth="1"/>
    <col min="10" max="10" width="14.42578125" customWidth="1"/>
  </cols>
  <sheetData>
    <row r="1" spans="1:13" x14ac:dyDescent="0.3">
      <c r="H1" s="51" t="s">
        <v>141</v>
      </c>
    </row>
    <row r="2" spans="1:13" x14ac:dyDescent="0.3">
      <c r="H2" s="50" t="s">
        <v>110</v>
      </c>
    </row>
    <row r="3" spans="1:13" ht="12.75" customHeight="1" x14ac:dyDescent="0.3">
      <c r="H3" s="12" t="s">
        <v>182</v>
      </c>
    </row>
    <row r="5" spans="1:13" ht="20.25" x14ac:dyDescent="0.3">
      <c r="A5" s="677" t="s">
        <v>324</v>
      </c>
      <c r="B5" s="677"/>
      <c r="C5" s="677"/>
      <c r="D5" s="677"/>
      <c r="E5" s="677"/>
      <c r="F5" s="677"/>
      <c r="G5" s="677"/>
      <c r="H5" s="677"/>
    </row>
    <row r="6" spans="1:13" ht="20.25" x14ac:dyDescent="0.3">
      <c r="A6" s="135"/>
      <c r="B6" s="135"/>
      <c r="C6" s="136"/>
      <c r="D6" s="137" t="s">
        <v>325</v>
      </c>
      <c r="E6" s="126" t="s">
        <v>185</v>
      </c>
      <c r="F6" s="120"/>
      <c r="G6" s="135"/>
      <c r="H6" s="135"/>
    </row>
    <row r="7" spans="1:13" x14ac:dyDescent="0.3">
      <c r="A7" s="119"/>
      <c r="B7" s="119"/>
      <c r="C7"/>
      <c r="D7"/>
      <c r="E7" s="124" t="s">
        <v>13</v>
      </c>
      <c r="F7" s="120"/>
      <c r="G7" s="119"/>
      <c r="H7" s="119"/>
    </row>
    <row r="8" spans="1:13" x14ac:dyDescent="0.3">
      <c r="A8" s="119"/>
      <c r="B8" s="119"/>
      <c r="C8"/>
      <c r="D8"/>
      <c r="E8" s="87" t="s">
        <v>187</v>
      </c>
      <c r="F8" s="120"/>
      <c r="G8" s="119"/>
      <c r="H8" s="119"/>
    </row>
    <row r="9" spans="1:13" x14ac:dyDescent="0.3">
      <c r="A9" s="119"/>
      <c r="B9" s="119"/>
      <c r="C9"/>
      <c r="D9" s="87"/>
      <c r="E9" s="119"/>
      <c r="F9" s="120"/>
      <c r="G9" s="119"/>
      <c r="H9" s="119"/>
    </row>
    <row r="10" spans="1:13" ht="23.25" customHeight="1" x14ac:dyDescent="0.3">
      <c r="A10" s="119"/>
      <c r="B10" s="119"/>
      <c r="C10"/>
      <c r="D10" s="121" t="s">
        <v>340</v>
      </c>
      <c r="E10" s="134" t="s">
        <v>338</v>
      </c>
      <c r="F10" s="156" t="s">
        <v>504</v>
      </c>
      <c r="G10" s="119"/>
      <c r="H10" s="119"/>
    </row>
    <row r="11" spans="1:13" x14ac:dyDescent="0.3">
      <c r="B11" s="122"/>
      <c r="D11" s="122"/>
      <c r="E11" s="122"/>
      <c r="F11" s="156"/>
      <c r="G11" s="122"/>
      <c r="I11" s="122"/>
      <c r="J11" s="122"/>
      <c r="K11" s="123"/>
      <c r="L11" s="123"/>
      <c r="M11" s="123"/>
    </row>
    <row r="12" spans="1:13" s="133" customFormat="1" ht="43.5" customHeight="1" x14ac:dyDescent="0.2">
      <c r="A12" s="678" t="s">
        <v>507</v>
      </c>
      <c r="B12" s="678"/>
      <c r="C12" s="678"/>
      <c r="D12" s="678"/>
      <c r="E12" s="678"/>
      <c r="F12" s="678"/>
      <c r="G12" s="678"/>
      <c r="H12" s="678"/>
    </row>
    <row r="13" spans="1:13" ht="55.5" customHeight="1" x14ac:dyDescent="0.2">
      <c r="A13" s="79" t="s">
        <v>176</v>
      </c>
      <c r="B13" s="79" t="s">
        <v>327</v>
      </c>
      <c r="C13" s="79" t="s">
        <v>328</v>
      </c>
      <c r="D13" s="79" t="s">
        <v>177</v>
      </c>
      <c r="E13" s="79" t="s">
        <v>333</v>
      </c>
      <c r="F13" s="292" t="s">
        <v>332</v>
      </c>
      <c r="G13" s="79" t="s">
        <v>390</v>
      </c>
      <c r="H13" s="79" t="s">
        <v>330</v>
      </c>
    </row>
    <row r="14" spans="1:13" s="78" customFormat="1" x14ac:dyDescent="0.25">
      <c r="A14" s="80">
        <v>1</v>
      </c>
      <c r="B14" s="80">
        <v>3</v>
      </c>
      <c r="C14" s="80">
        <v>4</v>
      </c>
      <c r="D14" s="80">
        <v>7</v>
      </c>
      <c r="E14" s="80">
        <v>4</v>
      </c>
      <c r="F14" s="293">
        <v>8</v>
      </c>
      <c r="G14" s="80">
        <v>9</v>
      </c>
      <c r="H14" s="80">
        <v>10</v>
      </c>
    </row>
    <row r="15" spans="1:13" s="78" customFormat="1" ht="30.75" customHeight="1" x14ac:dyDescent="0.25">
      <c r="A15" s="81">
        <v>1</v>
      </c>
      <c r="B15" s="668" t="s">
        <v>121</v>
      </c>
      <c r="C15" s="82" t="s">
        <v>178</v>
      </c>
      <c r="D15" s="82" t="s">
        <v>178</v>
      </c>
      <c r="E15" s="82" t="s">
        <v>329</v>
      </c>
      <c r="F15" s="294">
        <f>'Прил.4_форма-6-ПЛАНналич.возм'!F16</f>
        <v>0.8</v>
      </c>
      <c r="G15" s="83">
        <v>0.83991400000000005</v>
      </c>
      <c r="H15" s="83">
        <f>F15-G15</f>
        <v>-3.9914000000000005E-2</v>
      </c>
    </row>
    <row r="16" spans="1:13" s="78" customFormat="1" ht="30.75" customHeight="1" x14ac:dyDescent="0.25">
      <c r="A16" s="81">
        <v>2</v>
      </c>
      <c r="B16" s="669"/>
      <c r="C16" s="82" t="s">
        <v>179</v>
      </c>
      <c r="D16" s="82" t="s">
        <v>179</v>
      </c>
      <c r="E16" s="82" t="s">
        <v>329</v>
      </c>
      <c r="F16" s="294">
        <f>'Прил.4_форма-6-ПЛАНналич.возм'!F17</f>
        <v>0.28999999999999998</v>
      </c>
      <c r="G16" s="83">
        <v>0.29103099999999998</v>
      </c>
      <c r="H16" s="83">
        <f t="shared" ref="H16:H26" si="0">F16-G16</f>
        <v>-1.0310000000000041E-3</v>
      </c>
    </row>
    <row r="17" spans="1:10" ht="30.75" customHeight="1" x14ac:dyDescent="0.2">
      <c r="A17" s="81">
        <v>3</v>
      </c>
      <c r="B17" s="669"/>
      <c r="C17" s="82" t="s">
        <v>184</v>
      </c>
      <c r="D17" s="82" t="str">
        <f>C17</f>
        <v>ООО "КРУГ"</v>
      </c>
      <c r="E17" s="82" t="s">
        <v>329</v>
      </c>
      <c r="F17" s="294">
        <f>'Прил.4_форма-6-ПЛАНналич.возм'!F18</f>
        <v>4.1589000000000001E-2</v>
      </c>
      <c r="G17" s="83">
        <v>1.7817E-2</v>
      </c>
      <c r="H17" s="83">
        <f t="shared" si="0"/>
        <v>2.3772000000000001E-2</v>
      </c>
    </row>
    <row r="18" spans="1:10" ht="30.75" customHeight="1" x14ac:dyDescent="0.2">
      <c r="A18" s="81">
        <v>4</v>
      </c>
      <c r="B18" s="669"/>
      <c r="C18" s="82" t="s">
        <v>183</v>
      </c>
      <c r="D18" s="82" t="str">
        <f t="shared" ref="D18:D24" si="1">C18</f>
        <v>ИП Первухин Л.В.</v>
      </c>
      <c r="E18" s="82" t="s">
        <v>329</v>
      </c>
      <c r="F18" s="294">
        <f>'Прил.4_форма-6-ПЛАНналич.возм'!F19</f>
        <v>0.01</v>
      </c>
      <c r="G18" s="83">
        <v>1.7163000000000001E-2</v>
      </c>
      <c r="H18" s="83">
        <f t="shared" si="0"/>
        <v>-7.163000000000001E-3</v>
      </c>
    </row>
    <row r="19" spans="1:10" ht="30.75" customHeight="1" x14ac:dyDescent="0.2">
      <c r="A19" s="81">
        <v>5</v>
      </c>
      <c r="B19" s="669"/>
      <c r="C19" s="82" t="s">
        <v>180</v>
      </c>
      <c r="D19" s="82" t="str">
        <f t="shared" si="1"/>
        <v>АО "ТНН"</v>
      </c>
      <c r="E19" s="82" t="s">
        <v>329</v>
      </c>
      <c r="F19" s="673">
        <f>'Прил.4_форма-6-ПЛАНналич.возм'!F20</f>
        <v>0.1</v>
      </c>
      <c r="G19" s="675">
        <v>0.11541899999999999</v>
      </c>
      <c r="H19" s="675">
        <f t="shared" si="0"/>
        <v>-1.5418999999999988E-2</v>
      </c>
    </row>
    <row r="20" spans="1:10" ht="30.75" customHeight="1" x14ac:dyDescent="0.2">
      <c r="A20" s="81">
        <v>6</v>
      </c>
      <c r="B20" s="669"/>
      <c r="C20" s="82" t="s">
        <v>180</v>
      </c>
      <c r="D20" s="82" t="str">
        <f t="shared" ref="D20" si="2">C20</f>
        <v>АО "ТНН"</v>
      </c>
      <c r="E20" s="82" t="s">
        <v>329</v>
      </c>
      <c r="F20" s="674"/>
      <c r="G20" s="676"/>
      <c r="H20" s="676"/>
    </row>
    <row r="21" spans="1:10" ht="30.75" customHeight="1" x14ac:dyDescent="0.2">
      <c r="A21" s="81">
        <v>7</v>
      </c>
      <c r="B21" s="669"/>
      <c r="C21" s="82" t="s">
        <v>181</v>
      </c>
      <c r="D21" s="82" t="str">
        <f t="shared" si="1"/>
        <v>АО "РЭД"</v>
      </c>
      <c r="E21" s="82" t="s">
        <v>329</v>
      </c>
      <c r="F21" s="294">
        <f>'Прил.4_форма-6-ПЛАНналич.возм'!F22</f>
        <v>0.50036999999999998</v>
      </c>
      <c r="G21" s="83">
        <v>0.17422899999999999</v>
      </c>
      <c r="H21" s="83">
        <f t="shared" si="0"/>
        <v>0.32614100000000001</v>
      </c>
    </row>
    <row r="22" spans="1:10" ht="30.75" customHeight="1" x14ac:dyDescent="0.2">
      <c r="A22" s="81">
        <v>8</v>
      </c>
      <c r="B22" s="669"/>
      <c r="C22" s="82" t="s">
        <v>384</v>
      </c>
      <c r="D22" s="82" t="str">
        <f t="shared" si="1"/>
        <v>ООО "РАМА"</v>
      </c>
      <c r="E22" s="82" t="s">
        <v>329</v>
      </c>
      <c r="F22" s="294">
        <f>'Прил.4_форма-6-ПЛАНналич.возм'!F23</f>
        <v>3.0200000000000001E-2</v>
      </c>
      <c r="G22" s="83">
        <v>1.0177E-2</v>
      </c>
      <c r="H22" s="83">
        <f t="shared" si="0"/>
        <v>2.0022999999999999E-2</v>
      </c>
    </row>
    <row r="23" spans="1:10" ht="30" customHeight="1" x14ac:dyDescent="0.2">
      <c r="A23" s="81">
        <v>9</v>
      </c>
      <c r="B23" s="669"/>
      <c r="C23" s="82" t="s">
        <v>447</v>
      </c>
      <c r="D23" s="82" t="str">
        <f t="shared" si="1"/>
        <v>ООО "Промсырье"</v>
      </c>
      <c r="E23" s="82" t="s">
        <v>329</v>
      </c>
      <c r="F23" s="294">
        <f>'Прил.4_форма-6-ПЛАНналич.возм'!F24</f>
        <v>0.01</v>
      </c>
      <c r="G23" s="83">
        <v>2.166E-3</v>
      </c>
      <c r="H23" s="83">
        <f t="shared" si="0"/>
        <v>7.8340000000000007E-3</v>
      </c>
    </row>
    <row r="24" spans="1:10" ht="30.75" customHeight="1" x14ac:dyDescent="0.2">
      <c r="A24" s="81">
        <v>10</v>
      </c>
      <c r="B24" s="669"/>
      <c r="C24" s="82" t="s">
        <v>188</v>
      </c>
      <c r="D24" s="82" t="str">
        <f t="shared" si="1"/>
        <v>ООО "Лизард"</v>
      </c>
      <c r="E24" s="82" t="s">
        <v>329</v>
      </c>
      <c r="F24" s="294">
        <f>'Прил.4_форма-6-ПЛАНналич.возм'!F25</f>
        <v>0</v>
      </c>
      <c r="G24" s="83">
        <v>0</v>
      </c>
      <c r="H24" s="83">
        <f t="shared" si="0"/>
        <v>0</v>
      </c>
    </row>
    <row r="25" spans="1:10" ht="53.25" customHeight="1" x14ac:dyDescent="0.2">
      <c r="A25" s="81">
        <v>11</v>
      </c>
      <c r="B25" s="669"/>
      <c r="C25" s="82" t="s">
        <v>189</v>
      </c>
      <c r="D25" s="82" t="str">
        <f t="shared" ref="D25:D26" si="3">C25</f>
        <v>ООО "Научно-производственный центр гидроавтоматики"</v>
      </c>
      <c r="E25" s="82" t="s">
        <v>329</v>
      </c>
      <c r="F25" s="294">
        <f>'Прил.4_форма-6-ПЛАНналич.возм'!F26</f>
        <v>0</v>
      </c>
      <c r="G25" s="83">
        <v>0</v>
      </c>
      <c r="H25" s="83">
        <f t="shared" ref="H25" si="4">F25-G25</f>
        <v>0</v>
      </c>
      <c r="J25" s="531"/>
    </row>
    <row r="26" spans="1:10" ht="53.25" customHeight="1" x14ac:dyDescent="0.2">
      <c r="A26" s="81">
        <v>12</v>
      </c>
      <c r="B26" s="670"/>
      <c r="C26" s="82" t="s">
        <v>814</v>
      </c>
      <c r="D26" s="82" t="str">
        <f t="shared" si="3"/>
        <v>ООО "Технопарк "Тракторозаводский"</v>
      </c>
      <c r="E26" s="82" t="s">
        <v>329</v>
      </c>
      <c r="F26" s="294">
        <f>'Прил.4_форма-6-ПЛАНналич.возм'!F27</f>
        <v>0</v>
      </c>
      <c r="G26" s="83">
        <v>0</v>
      </c>
      <c r="H26" s="83">
        <f t="shared" si="0"/>
        <v>0</v>
      </c>
      <c r="J26" s="531">
        <f>SUM(G15:G26)*1000</f>
        <v>1467.9159999999999</v>
      </c>
    </row>
    <row r="27" spans="1:10" x14ac:dyDescent="0.3">
      <c r="G27" s="78">
        <v>0</v>
      </c>
      <c r="H27" s="51" t="s">
        <v>141</v>
      </c>
    </row>
    <row r="28" spans="1:10" x14ac:dyDescent="0.3">
      <c r="H28" s="50" t="s">
        <v>110</v>
      </c>
    </row>
    <row r="29" spans="1:10" ht="12.75" customHeight="1" x14ac:dyDescent="0.3">
      <c r="H29" s="12" t="s">
        <v>182</v>
      </c>
    </row>
    <row r="31" spans="1:10" ht="20.25" x14ac:dyDescent="0.3">
      <c r="A31" s="677" t="s">
        <v>324</v>
      </c>
      <c r="B31" s="677"/>
      <c r="C31" s="677"/>
      <c r="D31" s="677"/>
      <c r="E31" s="677"/>
      <c r="F31" s="677"/>
      <c r="G31" s="677"/>
      <c r="H31" s="677"/>
    </row>
    <row r="32" spans="1:10" ht="20.25" x14ac:dyDescent="0.3">
      <c r="A32" s="135"/>
      <c r="B32" s="135"/>
      <c r="C32" s="136"/>
      <c r="D32" s="137" t="s">
        <v>325</v>
      </c>
      <c r="E32" s="126" t="s">
        <v>185</v>
      </c>
      <c r="F32" s="120"/>
      <c r="G32" s="135"/>
      <c r="H32" s="135"/>
    </row>
    <row r="33" spans="1:13" x14ac:dyDescent="0.3">
      <c r="A33" s="119"/>
      <c r="B33" s="119"/>
      <c r="C33"/>
      <c r="D33"/>
      <c r="E33" s="124" t="s">
        <v>13</v>
      </c>
      <c r="F33" s="120"/>
      <c r="G33" s="119"/>
      <c r="H33" s="119"/>
    </row>
    <row r="34" spans="1:13" x14ac:dyDescent="0.3">
      <c r="A34" s="119"/>
      <c r="B34" s="119"/>
      <c r="C34"/>
      <c r="D34"/>
      <c r="E34" s="87" t="s">
        <v>187</v>
      </c>
      <c r="F34" s="120"/>
      <c r="G34" s="119"/>
      <c r="H34" s="119"/>
    </row>
    <row r="35" spans="1:13" x14ac:dyDescent="0.3">
      <c r="A35" s="119"/>
      <c r="B35" s="119"/>
      <c r="C35"/>
      <c r="D35" s="87"/>
      <c r="E35" s="119"/>
      <c r="F35" s="120"/>
      <c r="G35" s="119"/>
      <c r="H35" s="119"/>
    </row>
    <row r="36" spans="1:13" ht="28.5" customHeight="1" x14ac:dyDescent="0.3">
      <c r="A36" s="119"/>
      <c r="B36" s="119"/>
      <c r="C36"/>
      <c r="D36" s="121" t="s">
        <v>340</v>
      </c>
      <c r="E36" s="134" t="s">
        <v>337</v>
      </c>
      <c r="F36" s="156" t="s">
        <v>504</v>
      </c>
      <c r="G36" s="119"/>
      <c r="H36" s="119"/>
    </row>
    <row r="37" spans="1:13" x14ac:dyDescent="0.3">
      <c r="B37" s="122"/>
      <c r="D37" s="122"/>
      <c r="E37" s="122"/>
      <c r="F37" s="156"/>
      <c r="G37" s="122"/>
      <c r="I37" s="122"/>
      <c r="J37" s="122"/>
      <c r="K37" s="123"/>
      <c r="L37" s="123"/>
      <c r="M37" s="123"/>
    </row>
    <row r="38" spans="1:13" s="133" customFormat="1" ht="37.5" customHeight="1" x14ac:dyDescent="0.2">
      <c r="A38" s="678" t="s">
        <v>508</v>
      </c>
      <c r="B38" s="678"/>
      <c r="C38" s="678"/>
      <c r="D38" s="678"/>
      <c r="E38" s="678"/>
      <c r="F38" s="678"/>
      <c r="G38" s="678"/>
      <c r="H38" s="678"/>
    </row>
    <row r="39" spans="1:13" ht="55.5" customHeight="1" x14ac:dyDescent="0.2">
      <c r="A39" s="79" t="s">
        <v>176</v>
      </c>
      <c r="B39" s="79" t="s">
        <v>327</v>
      </c>
      <c r="C39" s="79" t="s">
        <v>328</v>
      </c>
      <c r="D39" s="79" t="s">
        <v>177</v>
      </c>
      <c r="E39" s="79" t="s">
        <v>333</v>
      </c>
      <c r="F39" s="292" t="s">
        <v>332</v>
      </c>
      <c r="G39" s="79" t="s">
        <v>390</v>
      </c>
      <c r="H39" s="79" t="s">
        <v>330</v>
      </c>
    </row>
    <row r="40" spans="1:13" x14ac:dyDescent="0.2">
      <c r="A40" s="80"/>
      <c r="B40" s="80">
        <v>1</v>
      </c>
      <c r="C40" s="80">
        <v>2</v>
      </c>
      <c r="D40" s="80">
        <v>3</v>
      </c>
      <c r="E40" s="80">
        <v>4</v>
      </c>
      <c r="F40" s="293">
        <v>5</v>
      </c>
      <c r="G40" s="80">
        <v>6</v>
      </c>
      <c r="H40" s="80">
        <v>7</v>
      </c>
    </row>
    <row r="41" spans="1:13" ht="30.75" customHeight="1" x14ac:dyDescent="0.2">
      <c r="A41" s="81">
        <v>1</v>
      </c>
      <c r="B41" s="668" t="s">
        <v>121</v>
      </c>
      <c r="C41" s="82" t="s">
        <v>178</v>
      </c>
      <c r="D41" s="82" t="s">
        <v>178</v>
      </c>
      <c r="E41" s="82" t="s">
        <v>329</v>
      </c>
      <c r="F41" s="294">
        <f>'Прил.4_форма-6-ПЛАНналич.возм'!F42</f>
        <v>0.8</v>
      </c>
      <c r="G41" s="83">
        <v>0.831592</v>
      </c>
      <c r="H41" s="83">
        <f t="shared" ref="H41:H52" si="5">F41-G41</f>
        <v>-3.1591999999999953E-2</v>
      </c>
    </row>
    <row r="42" spans="1:13" ht="30.75" customHeight="1" x14ac:dyDescent="0.2">
      <c r="A42" s="81">
        <v>2</v>
      </c>
      <c r="B42" s="669"/>
      <c r="C42" s="82" t="s">
        <v>179</v>
      </c>
      <c r="D42" s="82" t="s">
        <v>179</v>
      </c>
      <c r="E42" s="82" t="s">
        <v>329</v>
      </c>
      <c r="F42" s="294">
        <f>'Прил.4_форма-6-ПЛАНналич.возм'!F43</f>
        <v>0.27500000000000002</v>
      </c>
      <c r="G42" s="83">
        <v>0.24290200000000001</v>
      </c>
      <c r="H42" s="83">
        <f t="shared" si="5"/>
        <v>3.2098000000000015E-2</v>
      </c>
    </row>
    <row r="43" spans="1:13" ht="30.75" customHeight="1" x14ac:dyDescent="0.2">
      <c r="A43" s="81">
        <v>3</v>
      </c>
      <c r="B43" s="669"/>
      <c r="C43" s="82" t="s">
        <v>184</v>
      </c>
      <c r="D43" s="82" t="str">
        <f>C43</f>
        <v>ООО "КРУГ"</v>
      </c>
      <c r="E43" s="82" t="s">
        <v>329</v>
      </c>
      <c r="F43" s="294">
        <f>'Прил.4_форма-6-ПЛАНналич.возм'!F44</f>
        <v>2.8854999999999999E-2</v>
      </c>
      <c r="G43" s="83">
        <v>3.1505999999999999E-2</v>
      </c>
      <c r="H43" s="83">
        <f t="shared" si="5"/>
        <v>-2.6510000000000006E-3</v>
      </c>
    </row>
    <row r="44" spans="1:13" ht="30.75" customHeight="1" x14ac:dyDescent="0.2">
      <c r="A44" s="81">
        <v>4</v>
      </c>
      <c r="B44" s="669"/>
      <c r="C44" s="82" t="s">
        <v>183</v>
      </c>
      <c r="D44" s="82" t="str">
        <f t="shared" ref="D44:D52" si="6">C44</f>
        <v>ИП Первухин Л.В.</v>
      </c>
      <c r="E44" s="82" t="s">
        <v>329</v>
      </c>
      <c r="F44" s="294">
        <f>'Прил.4_форма-6-ПЛАНналич.возм'!F45</f>
        <v>0.01</v>
      </c>
      <c r="G44" s="83">
        <v>1.5531E-2</v>
      </c>
      <c r="H44" s="83">
        <f t="shared" si="5"/>
        <v>-5.5309999999999995E-3</v>
      </c>
    </row>
    <row r="45" spans="1:13" ht="30.75" customHeight="1" x14ac:dyDescent="0.2">
      <c r="A45" s="81">
        <v>5</v>
      </c>
      <c r="B45" s="669"/>
      <c r="C45" s="82" t="s">
        <v>180</v>
      </c>
      <c r="D45" s="82" t="str">
        <f t="shared" si="6"/>
        <v>АО "ТНН"</v>
      </c>
      <c r="E45" s="82" t="s">
        <v>329</v>
      </c>
      <c r="F45" s="673">
        <f>'Прил.4_форма-6-ПЛАНналич.возм'!F46</f>
        <v>0.08</v>
      </c>
      <c r="G45" s="675">
        <v>8.4459000000000006E-2</v>
      </c>
      <c r="H45" s="675">
        <f t="shared" si="5"/>
        <v>-4.4590000000000046E-3</v>
      </c>
    </row>
    <row r="46" spans="1:13" ht="30.75" customHeight="1" x14ac:dyDescent="0.2">
      <c r="A46" s="81">
        <v>6</v>
      </c>
      <c r="B46" s="669"/>
      <c r="C46" s="82" t="s">
        <v>180</v>
      </c>
      <c r="D46" s="82" t="str">
        <f t="shared" ref="D46" si="7">C46</f>
        <v>АО "ТНН"</v>
      </c>
      <c r="E46" s="82" t="s">
        <v>329</v>
      </c>
      <c r="F46" s="674"/>
      <c r="G46" s="676"/>
      <c r="H46" s="676"/>
    </row>
    <row r="47" spans="1:13" ht="30.75" customHeight="1" x14ac:dyDescent="0.2">
      <c r="A47" s="81">
        <v>7</v>
      </c>
      <c r="B47" s="669"/>
      <c r="C47" s="82" t="s">
        <v>181</v>
      </c>
      <c r="D47" s="82" t="str">
        <f t="shared" si="6"/>
        <v>АО "РЭД"</v>
      </c>
      <c r="E47" s="82" t="s">
        <v>329</v>
      </c>
      <c r="F47" s="294">
        <f>'Прил.4_форма-6-ПЛАНналич.возм'!F48</f>
        <v>0.50036999999999998</v>
      </c>
      <c r="G47" s="83">
        <v>0.149399</v>
      </c>
      <c r="H47" s="83">
        <f t="shared" si="5"/>
        <v>0.35097099999999998</v>
      </c>
    </row>
    <row r="48" spans="1:13" ht="30.75" customHeight="1" x14ac:dyDescent="0.2">
      <c r="A48" s="81">
        <v>8</v>
      </c>
      <c r="B48" s="669"/>
      <c r="C48" s="82" t="s">
        <v>384</v>
      </c>
      <c r="D48" s="82" t="str">
        <f t="shared" si="6"/>
        <v>ООО "РАМА"</v>
      </c>
      <c r="E48" s="82" t="s">
        <v>329</v>
      </c>
      <c r="F48" s="294">
        <f>'Прил.4_форма-6-ПЛАНналич.возм'!F49</f>
        <v>2.7199999999999998E-2</v>
      </c>
      <c r="G48" s="83">
        <v>7.5830000000000003E-3</v>
      </c>
      <c r="H48" s="83">
        <f t="shared" si="5"/>
        <v>1.9616999999999999E-2</v>
      </c>
    </row>
    <row r="49" spans="1:13" ht="30" customHeight="1" x14ac:dyDescent="0.2">
      <c r="A49" s="81">
        <v>9</v>
      </c>
      <c r="B49" s="669"/>
      <c r="C49" s="82" t="s">
        <v>447</v>
      </c>
      <c r="D49" s="82" t="str">
        <f t="shared" si="6"/>
        <v>ООО "Промсырье"</v>
      </c>
      <c r="E49" s="82" t="s">
        <v>329</v>
      </c>
      <c r="F49" s="294">
        <f>'Прил.4_форма-6-ПЛАНналич.возм'!F50</f>
        <v>8.9999999999999993E-3</v>
      </c>
      <c r="G49" s="83">
        <v>2.0509999999999999E-3</v>
      </c>
      <c r="H49" s="83">
        <f t="shared" si="5"/>
        <v>6.9489999999999994E-3</v>
      </c>
    </row>
    <row r="50" spans="1:13" ht="30.75" customHeight="1" x14ac:dyDescent="0.2">
      <c r="A50" s="81">
        <v>10</v>
      </c>
      <c r="B50" s="669"/>
      <c r="C50" s="82" t="s">
        <v>188</v>
      </c>
      <c r="D50" s="82" t="str">
        <f t="shared" si="6"/>
        <v>ООО "Лизард"</v>
      </c>
      <c r="E50" s="82" t="s">
        <v>329</v>
      </c>
      <c r="F50" s="294">
        <f>'Прил.4_форма-6-ПЛАНналич.возм'!F51</f>
        <v>0</v>
      </c>
      <c r="G50" s="83">
        <v>0</v>
      </c>
      <c r="H50" s="83">
        <f t="shared" si="5"/>
        <v>0</v>
      </c>
    </row>
    <row r="51" spans="1:13" ht="49.5" customHeight="1" x14ac:dyDescent="0.2">
      <c r="A51" s="81">
        <v>11</v>
      </c>
      <c r="B51" s="669"/>
      <c r="C51" s="82" t="s">
        <v>189</v>
      </c>
      <c r="D51" s="82" t="str">
        <f t="shared" ref="D51" si="8">C51</f>
        <v>ООО "Научно-производственный центр гидроавтоматики"</v>
      </c>
      <c r="E51" s="82" t="s">
        <v>329</v>
      </c>
      <c r="F51" s="294">
        <f>'Прил.4_форма-6-ПЛАНналич.возм'!F52</f>
        <v>0</v>
      </c>
      <c r="G51" s="83">
        <v>0</v>
      </c>
      <c r="H51" s="83">
        <f t="shared" ref="H51" si="9">F51-G51</f>
        <v>0</v>
      </c>
      <c r="J51" s="531"/>
    </row>
    <row r="52" spans="1:13" ht="49.5" customHeight="1" x14ac:dyDescent="0.2">
      <c r="A52" s="81">
        <v>12</v>
      </c>
      <c r="B52" s="670"/>
      <c r="C52" s="82" t="s">
        <v>814</v>
      </c>
      <c r="D52" s="82" t="str">
        <f t="shared" si="6"/>
        <v>ООО "Технопарк "Тракторозаводский"</v>
      </c>
      <c r="E52" s="82" t="s">
        <v>329</v>
      </c>
      <c r="F52" s="294">
        <f>'Прил.4_форма-6-ПЛАНналич.возм'!F53</f>
        <v>0</v>
      </c>
      <c r="G52" s="83">
        <v>0</v>
      </c>
      <c r="H52" s="83">
        <f t="shared" si="5"/>
        <v>0</v>
      </c>
      <c r="J52" s="531">
        <f>SUM(G41:G52)*1000</f>
        <v>1365.0230000000001</v>
      </c>
    </row>
    <row r="53" spans="1:13" x14ac:dyDescent="0.3">
      <c r="H53" s="51" t="s">
        <v>141</v>
      </c>
    </row>
    <row r="54" spans="1:13" x14ac:dyDescent="0.3">
      <c r="H54" s="50" t="s">
        <v>110</v>
      </c>
    </row>
    <row r="55" spans="1:13" ht="12.75" customHeight="1" x14ac:dyDescent="0.3">
      <c r="H55" s="12" t="s">
        <v>182</v>
      </c>
    </row>
    <row r="57" spans="1:13" ht="20.25" x14ac:dyDescent="0.3">
      <c r="A57" s="677" t="s">
        <v>324</v>
      </c>
      <c r="B57" s="677"/>
      <c r="C57" s="677"/>
      <c r="D57" s="677"/>
      <c r="E57" s="677"/>
      <c r="F57" s="677"/>
      <c r="G57" s="677"/>
      <c r="H57" s="677"/>
    </row>
    <row r="58" spans="1:13" ht="20.25" x14ac:dyDescent="0.3">
      <c r="A58" s="135"/>
      <c r="B58" s="135"/>
      <c r="C58" s="136"/>
      <c r="D58" s="137" t="s">
        <v>325</v>
      </c>
      <c r="E58" s="126" t="s">
        <v>185</v>
      </c>
      <c r="F58" s="120"/>
      <c r="G58" s="135"/>
      <c r="H58" s="135"/>
    </row>
    <row r="59" spans="1:13" x14ac:dyDescent="0.3">
      <c r="A59" s="119"/>
      <c r="B59" s="119"/>
      <c r="C59"/>
      <c r="D59"/>
      <c r="E59" s="124" t="s">
        <v>13</v>
      </c>
      <c r="F59" s="120"/>
      <c r="G59" s="119"/>
      <c r="H59" s="119"/>
    </row>
    <row r="60" spans="1:13" x14ac:dyDescent="0.3">
      <c r="A60" s="119"/>
      <c r="B60" s="119"/>
      <c r="C60"/>
      <c r="D60"/>
      <c r="E60" s="87" t="s">
        <v>187</v>
      </c>
      <c r="F60" s="120"/>
      <c r="G60" s="119"/>
      <c r="H60" s="119"/>
    </row>
    <row r="61" spans="1:13" x14ac:dyDescent="0.3">
      <c r="A61" s="119"/>
      <c r="B61" s="119"/>
      <c r="C61"/>
      <c r="D61" s="87"/>
      <c r="E61" s="119"/>
      <c r="F61" s="120"/>
      <c r="G61" s="119"/>
      <c r="H61" s="119"/>
    </row>
    <row r="62" spans="1:13" ht="27" customHeight="1" x14ac:dyDescent="0.3">
      <c r="A62" s="119"/>
      <c r="B62" s="119"/>
      <c r="C62"/>
      <c r="D62" s="121" t="s">
        <v>340</v>
      </c>
      <c r="E62" s="134" t="s">
        <v>336</v>
      </c>
      <c r="F62" s="156" t="s">
        <v>504</v>
      </c>
      <c r="G62" s="119"/>
      <c r="H62" s="119"/>
    </row>
    <row r="63" spans="1:13" x14ac:dyDescent="0.3">
      <c r="B63" s="122"/>
      <c r="D63" s="122"/>
      <c r="E63" s="122"/>
      <c r="F63" s="156"/>
      <c r="G63" s="122"/>
      <c r="I63" s="122"/>
      <c r="J63" s="122"/>
      <c r="K63" s="123"/>
      <c r="L63" s="123"/>
      <c r="M63" s="123"/>
    </row>
    <row r="64" spans="1:13" s="133" customFormat="1" ht="33.75" customHeight="1" x14ac:dyDescent="0.2">
      <c r="A64" s="678" t="s">
        <v>509</v>
      </c>
      <c r="B64" s="678"/>
      <c r="C64" s="678"/>
      <c r="D64" s="678"/>
      <c r="E64" s="678"/>
      <c r="F64" s="678"/>
      <c r="G64" s="678"/>
      <c r="H64" s="678"/>
    </row>
    <row r="65" spans="1:10" ht="55.5" customHeight="1" x14ac:dyDescent="0.2">
      <c r="A65" s="79" t="s">
        <v>176</v>
      </c>
      <c r="B65" s="79" t="s">
        <v>327</v>
      </c>
      <c r="C65" s="79" t="s">
        <v>328</v>
      </c>
      <c r="D65" s="79" t="s">
        <v>177</v>
      </c>
      <c r="E65" s="79" t="s">
        <v>333</v>
      </c>
      <c r="F65" s="292" t="s">
        <v>332</v>
      </c>
      <c r="G65" s="79" t="s">
        <v>390</v>
      </c>
      <c r="H65" s="79" t="s">
        <v>330</v>
      </c>
    </row>
    <row r="66" spans="1:10" x14ac:dyDescent="0.2">
      <c r="A66" s="80"/>
      <c r="B66" s="80">
        <v>1</v>
      </c>
      <c r="C66" s="80">
        <v>2</v>
      </c>
      <c r="D66" s="80">
        <v>3</v>
      </c>
      <c r="E66" s="80">
        <v>4</v>
      </c>
      <c r="F66" s="293">
        <v>5</v>
      </c>
      <c r="G66" s="80">
        <v>6</v>
      </c>
      <c r="H66" s="80">
        <v>7</v>
      </c>
    </row>
    <row r="67" spans="1:10" ht="30" customHeight="1" x14ac:dyDescent="0.2">
      <c r="A67" s="81">
        <v>1</v>
      </c>
      <c r="B67" s="668" t="s">
        <v>121</v>
      </c>
      <c r="C67" s="82" t="s">
        <v>178</v>
      </c>
      <c r="D67" s="82" t="s">
        <v>178</v>
      </c>
      <c r="E67" s="82" t="s">
        <v>329</v>
      </c>
      <c r="F67" s="294">
        <f>'Прил.4_форма-6-ПЛАНналич.возм'!F68</f>
        <v>0.7</v>
      </c>
      <c r="G67" s="83">
        <v>0.764621</v>
      </c>
      <c r="H67" s="83">
        <f t="shared" ref="H67:H79" si="10">F67-G67</f>
        <v>-6.462100000000004E-2</v>
      </c>
    </row>
    <row r="68" spans="1:10" ht="30" customHeight="1" x14ac:dyDescent="0.2">
      <c r="A68" s="81">
        <v>2</v>
      </c>
      <c r="B68" s="669"/>
      <c r="C68" s="82" t="s">
        <v>179</v>
      </c>
      <c r="D68" s="82" t="s">
        <v>179</v>
      </c>
      <c r="E68" s="82" t="s">
        <v>329</v>
      </c>
      <c r="F68" s="294">
        <f>'Прил.4_форма-6-ПЛАНналич.возм'!F69</f>
        <v>0.25</v>
      </c>
      <c r="G68" s="83">
        <v>0.27130900000000002</v>
      </c>
      <c r="H68" s="83">
        <f t="shared" si="10"/>
        <v>-2.1309000000000022E-2</v>
      </c>
    </row>
    <row r="69" spans="1:10" ht="30" customHeight="1" x14ac:dyDescent="0.2">
      <c r="A69" s="81">
        <v>3</v>
      </c>
      <c r="B69" s="669"/>
      <c r="C69" s="82" t="s">
        <v>184</v>
      </c>
      <c r="D69" s="82" t="str">
        <f t="shared" ref="D69:D79" si="11">C69</f>
        <v>ООО "КРУГ"</v>
      </c>
      <c r="E69" s="82" t="s">
        <v>329</v>
      </c>
      <c r="F69" s="294">
        <f>'Прил.4_форма-6-ПЛАНналич.возм'!F70</f>
        <v>4.7981000000000003E-2</v>
      </c>
      <c r="G69" s="83">
        <v>2.7427E-2</v>
      </c>
      <c r="H69" s="83">
        <f t="shared" si="10"/>
        <v>2.0554000000000003E-2</v>
      </c>
    </row>
    <row r="70" spans="1:10" ht="30" customHeight="1" x14ac:dyDescent="0.2">
      <c r="A70" s="81">
        <v>4</v>
      </c>
      <c r="B70" s="669"/>
      <c r="C70" s="82" t="s">
        <v>183</v>
      </c>
      <c r="D70" s="82" t="str">
        <f t="shared" si="11"/>
        <v>ИП Первухин Л.В.</v>
      </c>
      <c r="E70" s="82" t="s">
        <v>329</v>
      </c>
      <c r="F70" s="294">
        <f>'Прил.4_форма-6-ПЛАНналич.возм'!F71</f>
        <v>5.0000000000000001E-3</v>
      </c>
      <c r="G70" s="83">
        <v>1.1708E-2</v>
      </c>
      <c r="H70" s="83">
        <f t="shared" si="10"/>
        <v>-6.7079999999999996E-3</v>
      </c>
    </row>
    <row r="71" spans="1:10" ht="30" customHeight="1" x14ac:dyDescent="0.2">
      <c r="A71" s="81">
        <v>5</v>
      </c>
      <c r="B71" s="669"/>
      <c r="C71" s="82" t="s">
        <v>180</v>
      </c>
      <c r="D71" s="82" t="str">
        <f t="shared" si="11"/>
        <v>АО "ТНН"</v>
      </c>
      <c r="E71" s="82" t="s">
        <v>329</v>
      </c>
      <c r="F71" s="673">
        <f>'Прил.4_форма-6-ПЛАНналич.возм'!F72</f>
        <v>5.5E-2</v>
      </c>
      <c r="G71" s="675">
        <v>7.4093000000000006E-2</v>
      </c>
      <c r="H71" s="675">
        <f t="shared" si="10"/>
        <v>-1.9093000000000006E-2</v>
      </c>
    </row>
    <row r="72" spans="1:10" ht="30" customHeight="1" x14ac:dyDescent="0.2">
      <c r="A72" s="81">
        <v>6</v>
      </c>
      <c r="B72" s="669"/>
      <c r="C72" s="82" t="s">
        <v>180</v>
      </c>
      <c r="D72" s="82" t="str">
        <f>C72</f>
        <v>АО "ТНН"</v>
      </c>
      <c r="E72" s="82" t="s">
        <v>329</v>
      </c>
      <c r="F72" s="674"/>
      <c r="G72" s="676"/>
      <c r="H72" s="676"/>
    </row>
    <row r="73" spans="1:10" ht="30" customHeight="1" x14ac:dyDescent="0.2">
      <c r="A73" s="81">
        <v>7</v>
      </c>
      <c r="B73" s="669"/>
      <c r="C73" s="82" t="s">
        <v>181</v>
      </c>
      <c r="D73" s="82" t="str">
        <f t="shared" si="11"/>
        <v>АО "РЭД"</v>
      </c>
      <c r="E73" s="82" t="s">
        <v>329</v>
      </c>
      <c r="F73" s="294">
        <f>'Прил.4_форма-6-ПЛАНналич.возм'!F74</f>
        <v>0.32451000000000002</v>
      </c>
      <c r="G73" s="83">
        <v>0.11962</v>
      </c>
      <c r="H73" s="83">
        <f t="shared" si="10"/>
        <v>0.20489000000000002</v>
      </c>
    </row>
    <row r="74" spans="1:10" ht="30" customHeight="1" x14ac:dyDescent="0.2">
      <c r="A74" s="81">
        <v>8</v>
      </c>
      <c r="B74" s="669"/>
      <c r="C74" s="82" t="s">
        <v>384</v>
      </c>
      <c r="D74" s="82" t="str">
        <f t="shared" si="11"/>
        <v>ООО "РАМА"</v>
      </c>
      <c r="E74" s="82" t="s">
        <v>329</v>
      </c>
      <c r="F74" s="294">
        <f>'Прил.4_форма-6-ПЛАНналич.возм'!F75</f>
        <v>2.0199999999999999E-2</v>
      </c>
      <c r="G74" s="83">
        <v>5.8209999999999998E-3</v>
      </c>
      <c r="H74" s="83">
        <f t="shared" si="10"/>
        <v>1.4378999999999999E-2</v>
      </c>
    </row>
    <row r="75" spans="1:10" ht="30" customHeight="1" x14ac:dyDescent="0.2">
      <c r="A75" s="81">
        <v>9</v>
      </c>
      <c r="B75" s="669"/>
      <c r="C75" s="82" t="s">
        <v>447</v>
      </c>
      <c r="D75" s="82" t="str">
        <f t="shared" si="11"/>
        <v>ООО "Промсырье"</v>
      </c>
      <c r="E75" s="82" t="s">
        <v>329</v>
      </c>
      <c r="F75" s="294">
        <f>'Прил.4_форма-6-ПЛАНналич.возм'!F76</f>
        <v>7.0000000000000001E-3</v>
      </c>
      <c r="G75" s="83">
        <v>1.9880000000000002E-3</v>
      </c>
      <c r="H75" s="83">
        <f t="shared" si="10"/>
        <v>5.012E-3</v>
      </c>
    </row>
    <row r="76" spans="1:10" ht="30.75" customHeight="1" x14ac:dyDescent="0.2">
      <c r="A76" s="81">
        <v>10</v>
      </c>
      <c r="B76" s="669"/>
      <c r="C76" s="82" t="s">
        <v>648</v>
      </c>
      <c r="D76" s="82" t="str">
        <f>C76</f>
        <v>ИП Климцова А.В.</v>
      </c>
      <c r="E76" s="82" t="s">
        <v>329</v>
      </c>
      <c r="F76" s="294">
        <f>'Прил.4_форма-6-ПЛАНналич.возм'!F77</f>
        <v>0</v>
      </c>
      <c r="G76" s="83">
        <v>8.0460000000000004E-2</v>
      </c>
      <c r="H76" s="83">
        <f>F76-G76</f>
        <v>-8.0460000000000004E-2</v>
      </c>
    </row>
    <row r="77" spans="1:10" ht="30" customHeight="1" x14ac:dyDescent="0.2">
      <c r="A77" s="81">
        <v>11</v>
      </c>
      <c r="B77" s="669"/>
      <c r="C77" s="82" t="s">
        <v>188</v>
      </c>
      <c r="D77" s="82" t="str">
        <f t="shared" si="11"/>
        <v>ООО "Лизард"</v>
      </c>
      <c r="E77" s="82" t="s">
        <v>329</v>
      </c>
      <c r="F77" s="294">
        <f>'Прил.4_форма-6-ПЛАНналич.возм'!F78</f>
        <v>0</v>
      </c>
      <c r="G77" s="83">
        <v>0</v>
      </c>
      <c r="H77" s="83">
        <f t="shared" si="10"/>
        <v>0</v>
      </c>
    </row>
    <row r="78" spans="1:10" ht="48" customHeight="1" x14ac:dyDescent="0.2">
      <c r="A78" s="81">
        <v>12</v>
      </c>
      <c r="B78" s="669"/>
      <c r="C78" s="82" t="s">
        <v>189</v>
      </c>
      <c r="D78" s="82" t="str">
        <f t="shared" si="11"/>
        <v>ООО "Научно-производственный центр гидроавтоматики"</v>
      </c>
      <c r="E78" s="82" t="s">
        <v>329</v>
      </c>
      <c r="F78" s="294">
        <f>'Прил.4_форма-6-ПЛАНналич.возм'!F79</f>
        <v>0</v>
      </c>
      <c r="G78" s="83">
        <v>0</v>
      </c>
      <c r="H78" s="83">
        <f t="shared" si="10"/>
        <v>0</v>
      </c>
    </row>
    <row r="79" spans="1:10" ht="54.75" customHeight="1" x14ac:dyDescent="0.2">
      <c r="A79" s="81">
        <v>13</v>
      </c>
      <c r="B79" s="670"/>
      <c r="C79" s="82" t="s">
        <v>814</v>
      </c>
      <c r="D79" s="82" t="str">
        <f t="shared" si="11"/>
        <v>ООО "Технопарк "Тракторозаводский"</v>
      </c>
      <c r="E79" s="82" t="s">
        <v>329</v>
      </c>
      <c r="F79" s="294">
        <f>'Прил.4_форма-6-ПЛАНналич.возм'!F80</f>
        <v>0</v>
      </c>
      <c r="G79" s="83">
        <v>0</v>
      </c>
      <c r="H79" s="83">
        <f t="shared" si="10"/>
        <v>0</v>
      </c>
      <c r="J79" s="531">
        <f>SUM(G67:G79)*1000</f>
        <v>1357.0470000000003</v>
      </c>
    </row>
    <row r="80" spans="1:10" x14ac:dyDescent="0.3">
      <c r="H80" s="51" t="s">
        <v>141</v>
      </c>
    </row>
    <row r="81" spans="1:13" x14ac:dyDescent="0.3">
      <c r="H81" s="50" t="s">
        <v>110</v>
      </c>
    </row>
    <row r="82" spans="1:13" ht="12.75" customHeight="1" x14ac:dyDescent="0.3">
      <c r="H82" s="12" t="s">
        <v>182</v>
      </c>
    </row>
    <row r="84" spans="1:13" ht="20.25" x14ac:dyDescent="0.3">
      <c r="A84" s="677" t="s">
        <v>324</v>
      </c>
      <c r="B84" s="677"/>
      <c r="C84" s="677"/>
      <c r="D84" s="677"/>
      <c r="E84" s="677"/>
      <c r="F84" s="677"/>
      <c r="G84" s="677"/>
      <c r="H84" s="677"/>
    </row>
    <row r="85" spans="1:13" ht="20.25" x14ac:dyDescent="0.3">
      <c r="A85" s="135"/>
      <c r="B85" s="135"/>
      <c r="C85" s="136"/>
      <c r="D85" s="137" t="s">
        <v>325</v>
      </c>
      <c r="E85" s="126" t="s">
        <v>185</v>
      </c>
      <c r="F85" s="120"/>
      <c r="G85" s="135"/>
      <c r="H85" s="135"/>
    </row>
    <row r="86" spans="1:13" x14ac:dyDescent="0.3">
      <c r="A86" s="119"/>
      <c r="B86" s="119"/>
      <c r="C86"/>
      <c r="D86"/>
      <c r="E86" s="124" t="s">
        <v>13</v>
      </c>
      <c r="F86" s="120"/>
      <c r="G86" s="119"/>
      <c r="H86" s="119"/>
    </row>
    <row r="87" spans="1:13" x14ac:dyDescent="0.3">
      <c r="A87" s="119"/>
      <c r="B87" s="119"/>
      <c r="C87"/>
      <c r="D87"/>
      <c r="E87" s="87" t="s">
        <v>187</v>
      </c>
      <c r="F87" s="120"/>
      <c r="G87" s="119"/>
      <c r="H87" s="119"/>
    </row>
    <row r="88" spans="1:13" x14ac:dyDescent="0.3">
      <c r="A88" s="119"/>
      <c r="B88" s="119"/>
      <c r="C88"/>
      <c r="D88" s="87"/>
      <c r="E88" s="119"/>
      <c r="F88" s="120"/>
      <c r="G88" s="119"/>
      <c r="H88" s="119"/>
    </row>
    <row r="89" spans="1:13" ht="27" customHeight="1" x14ac:dyDescent="0.3">
      <c r="A89" s="119"/>
      <c r="B89" s="119"/>
      <c r="C89"/>
      <c r="D89" s="121" t="s">
        <v>340</v>
      </c>
      <c r="E89" s="134" t="s">
        <v>335</v>
      </c>
      <c r="F89" s="156" t="s">
        <v>504</v>
      </c>
      <c r="G89" s="119"/>
      <c r="H89" s="119"/>
    </row>
    <row r="90" spans="1:13" x14ac:dyDescent="0.3">
      <c r="B90" s="122"/>
      <c r="D90" s="122"/>
      <c r="E90" s="122"/>
      <c r="F90" s="156"/>
      <c r="G90" s="122"/>
      <c r="I90" s="122"/>
      <c r="J90" s="122"/>
      <c r="K90" s="123"/>
      <c r="L90" s="123"/>
      <c r="M90" s="123"/>
    </row>
    <row r="91" spans="1:13" s="133" customFormat="1" ht="31.5" customHeight="1" x14ac:dyDescent="0.2">
      <c r="A91" s="678" t="s">
        <v>510</v>
      </c>
      <c r="B91" s="678"/>
      <c r="C91" s="678"/>
      <c r="D91" s="678"/>
      <c r="E91" s="678"/>
      <c r="F91" s="678"/>
      <c r="G91" s="678"/>
      <c r="H91" s="678"/>
    </row>
    <row r="92" spans="1:13" ht="55.5" customHeight="1" x14ac:dyDescent="0.2">
      <c r="A92" s="79" t="s">
        <v>176</v>
      </c>
      <c r="B92" s="79" t="s">
        <v>327</v>
      </c>
      <c r="C92" s="79" t="s">
        <v>328</v>
      </c>
      <c r="D92" s="79" t="s">
        <v>177</v>
      </c>
      <c r="E92" s="79" t="s">
        <v>333</v>
      </c>
      <c r="F92" s="292" t="s">
        <v>332</v>
      </c>
      <c r="G92" s="79" t="s">
        <v>390</v>
      </c>
      <c r="H92" s="79" t="s">
        <v>330</v>
      </c>
    </row>
    <row r="93" spans="1:13" x14ac:dyDescent="0.2">
      <c r="A93" s="80"/>
      <c r="B93" s="80">
        <v>1</v>
      </c>
      <c r="C93" s="80">
        <v>2</v>
      </c>
      <c r="D93" s="80">
        <v>3</v>
      </c>
      <c r="E93" s="80">
        <v>4</v>
      </c>
      <c r="F93" s="293">
        <v>5</v>
      </c>
      <c r="G93" s="80">
        <v>6</v>
      </c>
      <c r="H93" s="80">
        <v>7</v>
      </c>
    </row>
    <row r="94" spans="1:13" ht="29.25" customHeight="1" x14ac:dyDescent="0.2">
      <c r="A94" s="81">
        <v>1</v>
      </c>
      <c r="B94" s="668" t="s">
        <v>121</v>
      </c>
      <c r="C94" s="82" t="s">
        <v>178</v>
      </c>
      <c r="D94" s="82" t="s">
        <v>178</v>
      </c>
      <c r="E94" s="82" t="s">
        <v>329</v>
      </c>
      <c r="F94" s="294">
        <f>'Прил.4_форма-6-ПЛАНналич.возм'!F94</f>
        <v>0.4</v>
      </c>
      <c r="G94" s="83">
        <v>0.52955200000000002</v>
      </c>
      <c r="H94" s="83">
        <f t="shared" ref="H94:H106" si="12">F94-G94</f>
        <v>-0.129552</v>
      </c>
    </row>
    <row r="95" spans="1:13" ht="29.25" customHeight="1" x14ac:dyDescent="0.2">
      <c r="A95" s="81">
        <v>2</v>
      </c>
      <c r="B95" s="669"/>
      <c r="C95" s="82" t="s">
        <v>179</v>
      </c>
      <c r="D95" s="82" t="s">
        <v>179</v>
      </c>
      <c r="E95" s="82" t="s">
        <v>329</v>
      </c>
      <c r="F95" s="294">
        <f>'Прил.4_форма-6-ПЛАНналич.возм'!F95</f>
        <v>0.24</v>
      </c>
      <c r="G95" s="83">
        <v>0.20080899999999999</v>
      </c>
      <c r="H95" s="83">
        <f t="shared" si="12"/>
        <v>3.9191000000000004E-2</v>
      </c>
    </row>
    <row r="96" spans="1:13" ht="29.25" customHeight="1" x14ac:dyDescent="0.2">
      <c r="A96" s="81">
        <v>3</v>
      </c>
      <c r="B96" s="669"/>
      <c r="C96" s="82" t="s">
        <v>184</v>
      </c>
      <c r="D96" s="82" t="str">
        <f t="shared" ref="D96:D106" si="13">C96</f>
        <v>ООО "КРУГ"</v>
      </c>
      <c r="E96" s="82" t="s">
        <v>329</v>
      </c>
      <c r="F96" s="294">
        <f>'Прил.4_форма-6-ПЛАНналич.возм'!F96</f>
        <v>4.1804000000000001E-2</v>
      </c>
      <c r="G96" s="83">
        <v>3.0155999999999999E-2</v>
      </c>
      <c r="H96" s="83">
        <f t="shared" si="12"/>
        <v>1.1648000000000002E-2</v>
      </c>
    </row>
    <row r="97" spans="1:10" ht="29.25" customHeight="1" x14ac:dyDescent="0.2">
      <c r="A97" s="81">
        <v>4</v>
      </c>
      <c r="B97" s="669"/>
      <c r="C97" s="82" t="s">
        <v>183</v>
      </c>
      <c r="D97" s="82" t="str">
        <f t="shared" si="13"/>
        <v>ИП Первухин Л.В.</v>
      </c>
      <c r="E97" s="82" t="s">
        <v>329</v>
      </c>
      <c r="F97" s="294">
        <f>'Прил.4_форма-6-ПЛАНналич.возм'!F97</f>
        <v>3.0000000000000001E-3</v>
      </c>
      <c r="G97" s="83">
        <v>4.4679999999999997E-3</v>
      </c>
      <c r="H97" s="83">
        <f t="shared" si="12"/>
        <v>-1.4679999999999997E-3</v>
      </c>
    </row>
    <row r="98" spans="1:10" ht="29.25" customHeight="1" x14ac:dyDescent="0.2">
      <c r="A98" s="81">
        <v>5</v>
      </c>
      <c r="B98" s="669"/>
      <c r="C98" s="82" t="s">
        <v>180</v>
      </c>
      <c r="D98" s="82" t="str">
        <f t="shared" si="13"/>
        <v>АО "ТНН"</v>
      </c>
      <c r="E98" s="82" t="s">
        <v>329</v>
      </c>
      <c r="F98" s="673">
        <f>'Прил.4_форма-6-ПЛАНналич.возм'!F98</f>
        <v>0.02</v>
      </c>
      <c r="G98" s="83">
        <v>1.9716999999999998E-2</v>
      </c>
      <c r="H98" s="675">
        <f>F98-G98-G99</f>
        <v>-5.839999999999998E-3</v>
      </c>
    </row>
    <row r="99" spans="1:10" ht="29.25" customHeight="1" x14ac:dyDescent="0.2">
      <c r="A99" s="81">
        <v>6</v>
      </c>
      <c r="B99" s="669"/>
      <c r="C99" s="82" t="s">
        <v>180</v>
      </c>
      <c r="D99" s="82" t="str">
        <f>C99</f>
        <v>АО "ТНН"</v>
      </c>
      <c r="E99" s="82" t="s">
        <v>329</v>
      </c>
      <c r="F99" s="674"/>
      <c r="G99" s="83">
        <v>6.123E-3</v>
      </c>
      <c r="H99" s="676"/>
    </row>
    <row r="100" spans="1:10" ht="29.25" customHeight="1" x14ac:dyDescent="0.2">
      <c r="A100" s="81">
        <v>7</v>
      </c>
      <c r="B100" s="669"/>
      <c r="C100" s="82" t="s">
        <v>181</v>
      </c>
      <c r="D100" s="82" t="str">
        <f t="shared" si="13"/>
        <v>АО "РЭД"</v>
      </c>
      <c r="E100" s="82" t="s">
        <v>329</v>
      </c>
      <c r="F100" s="294">
        <f>'Прил.4_форма-6-ПЛАНналич.возм'!F100</f>
        <v>0.23746999999999999</v>
      </c>
      <c r="G100" s="83">
        <v>7.4993000000000004E-2</v>
      </c>
      <c r="H100" s="83">
        <f t="shared" si="12"/>
        <v>0.16247699999999998</v>
      </c>
    </row>
    <row r="101" spans="1:10" ht="29.25" customHeight="1" x14ac:dyDescent="0.2">
      <c r="A101" s="81">
        <v>8</v>
      </c>
      <c r="B101" s="669"/>
      <c r="C101" s="82" t="s">
        <v>384</v>
      </c>
      <c r="D101" s="82" t="str">
        <f t="shared" si="13"/>
        <v>ООО "РАМА"</v>
      </c>
      <c r="E101" s="82" t="s">
        <v>329</v>
      </c>
      <c r="F101" s="294">
        <f>'Прил.4_форма-6-ПЛАНналич.возм'!F101</f>
        <v>1.72E-2</v>
      </c>
      <c r="G101" s="83">
        <v>3.0890000000000002E-3</v>
      </c>
      <c r="H101" s="83">
        <f t="shared" si="12"/>
        <v>1.4111E-2</v>
      </c>
    </row>
    <row r="102" spans="1:10" ht="30" customHeight="1" x14ac:dyDescent="0.2">
      <c r="A102" s="81">
        <v>9</v>
      </c>
      <c r="B102" s="669"/>
      <c r="C102" s="82" t="s">
        <v>447</v>
      </c>
      <c r="D102" s="82" t="str">
        <f t="shared" si="13"/>
        <v>ООО "Промсырье"</v>
      </c>
      <c r="E102" s="82" t="s">
        <v>329</v>
      </c>
      <c r="F102" s="294">
        <f>'Прил.4_форма-6-ПЛАНналич.возм'!F102</f>
        <v>7.0000000000000001E-3</v>
      </c>
      <c r="G102" s="83">
        <v>1.0430000000000001E-3</v>
      </c>
      <c r="H102" s="83">
        <f t="shared" si="12"/>
        <v>5.9570000000000005E-3</v>
      </c>
    </row>
    <row r="103" spans="1:10" ht="29.25" customHeight="1" x14ac:dyDescent="0.2">
      <c r="A103" s="81">
        <v>10</v>
      </c>
      <c r="B103" s="669"/>
      <c r="C103" s="82" t="s">
        <v>188</v>
      </c>
      <c r="D103" s="82" t="str">
        <f t="shared" si="13"/>
        <v>ООО "Лизард"</v>
      </c>
      <c r="E103" s="82" t="s">
        <v>329</v>
      </c>
      <c r="F103" s="294">
        <f>'Прил.4_форма-6-ПЛАНналич.возм'!F104</f>
        <v>0</v>
      </c>
      <c r="G103" s="83">
        <v>0</v>
      </c>
      <c r="H103" s="83">
        <f t="shared" si="12"/>
        <v>0</v>
      </c>
    </row>
    <row r="104" spans="1:10" ht="54" customHeight="1" x14ac:dyDescent="0.2">
      <c r="A104" s="81">
        <v>11</v>
      </c>
      <c r="B104" s="669"/>
      <c r="C104" s="82" t="s">
        <v>189</v>
      </c>
      <c r="D104" s="82" t="str">
        <f t="shared" si="13"/>
        <v>ООО "Научно-производственный центр гидроавтоматики"</v>
      </c>
      <c r="E104" s="82" t="s">
        <v>329</v>
      </c>
      <c r="F104" s="294">
        <f>'Прил.4_форма-6-ПЛАНналич.возм'!F105</f>
        <v>0</v>
      </c>
      <c r="G104" s="83">
        <v>0</v>
      </c>
      <c r="H104" s="83">
        <f t="shared" si="12"/>
        <v>0</v>
      </c>
    </row>
    <row r="105" spans="1:10" ht="27.75" customHeight="1" x14ac:dyDescent="0.2">
      <c r="A105" s="81">
        <v>12</v>
      </c>
      <c r="B105" s="669"/>
      <c r="C105" s="82" t="s">
        <v>648</v>
      </c>
      <c r="D105" s="82" t="str">
        <f t="shared" si="13"/>
        <v>ИП Климцова А.В.</v>
      </c>
      <c r="E105" s="82" t="s">
        <v>329</v>
      </c>
      <c r="F105" s="294">
        <f>'Прил.4_форма-6-ПЛАНналич.возм'!F106</f>
        <v>0</v>
      </c>
      <c r="G105" s="83">
        <v>9.587E-3</v>
      </c>
      <c r="H105" s="83">
        <f t="shared" si="12"/>
        <v>-9.587E-3</v>
      </c>
    </row>
    <row r="106" spans="1:10" ht="37.5" customHeight="1" x14ac:dyDescent="0.2">
      <c r="A106" s="81">
        <v>13</v>
      </c>
      <c r="B106" s="670"/>
      <c r="C106" s="82" t="s">
        <v>814</v>
      </c>
      <c r="D106" s="82" t="str">
        <f t="shared" si="13"/>
        <v>ООО "Технопарк "Тракторозаводский"</v>
      </c>
      <c r="E106" s="82" t="s">
        <v>329</v>
      </c>
      <c r="F106" s="294">
        <f>'Прил.4_форма-6-ПЛАНналич.возм'!F107</f>
        <v>0</v>
      </c>
      <c r="G106" s="83">
        <v>0</v>
      </c>
      <c r="H106" s="83">
        <f t="shared" si="12"/>
        <v>0</v>
      </c>
      <c r="J106" s="531">
        <f>SUM(G94:G106)*1000</f>
        <v>879.53700000000003</v>
      </c>
    </row>
    <row r="107" spans="1:10" x14ac:dyDescent="0.3">
      <c r="H107" s="51" t="s">
        <v>141</v>
      </c>
    </row>
    <row r="108" spans="1:10" x14ac:dyDescent="0.3">
      <c r="H108" s="50" t="s">
        <v>110</v>
      </c>
    </row>
    <row r="109" spans="1:10" ht="12.75" customHeight="1" x14ac:dyDescent="0.3">
      <c r="H109" s="12" t="s">
        <v>182</v>
      </c>
    </row>
    <row r="111" spans="1:10" ht="20.25" x14ac:dyDescent="0.3">
      <c r="A111" s="677" t="s">
        <v>324</v>
      </c>
      <c r="B111" s="677"/>
      <c r="C111" s="677"/>
      <c r="D111" s="677"/>
      <c r="E111" s="677"/>
      <c r="F111" s="677"/>
      <c r="G111" s="677"/>
      <c r="H111" s="677"/>
    </row>
    <row r="112" spans="1:10" ht="20.25" x14ac:dyDescent="0.3">
      <c r="A112" s="135"/>
      <c r="B112" s="135"/>
      <c r="C112" s="136"/>
      <c r="D112" s="137" t="s">
        <v>325</v>
      </c>
      <c r="E112" s="126" t="s">
        <v>185</v>
      </c>
      <c r="F112" s="120"/>
      <c r="G112" s="135"/>
      <c r="H112" s="135"/>
    </row>
    <row r="113" spans="1:13" x14ac:dyDescent="0.3">
      <c r="A113" s="119"/>
      <c r="B113" s="119"/>
      <c r="C113"/>
      <c r="D113"/>
      <c r="E113" s="124" t="s">
        <v>13</v>
      </c>
      <c r="F113" s="120"/>
      <c r="G113" s="119"/>
      <c r="H113" s="119"/>
    </row>
    <row r="114" spans="1:13" x14ac:dyDescent="0.3">
      <c r="A114" s="119"/>
      <c r="B114" s="119"/>
      <c r="C114"/>
      <c r="D114"/>
      <c r="E114" s="87" t="s">
        <v>187</v>
      </c>
      <c r="F114" s="120"/>
      <c r="G114" s="119"/>
      <c r="H114" s="119"/>
    </row>
    <row r="115" spans="1:13" x14ac:dyDescent="0.3">
      <c r="A115" s="119"/>
      <c r="B115" s="119"/>
      <c r="C115"/>
      <c r="D115" s="87"/>
      <c r="E115" s="119"/>
      <c r="F115" s="120"/>
      <c r="G115" s="119"/>
      <c r="H115" s="119"/>
    </row>
    <row r="116" spans="1:13" ht="23.25" customHeight="1" x14ac:dyDescent="0.3">
      <c r="A116" s="119"/>
      <c r="B116" s="119"/>
      <c r="C116"/>
      <c r="D116" s="121" t="s">
        <v>340</v>
      </c>
      <c r="E116" s="134" t="s">
        <v>334</v>
      </c>
      <c r="F116" s="156" t="s">
        <v>504</v>
      </c>
      <c r="G116" s="119"/>
      <c r="H116" s="119"/>
    </row>
    <row r="117" spans="1:13" x14ac:dyDescent="0.3">
      <c r="B117" s="122"/>
      <c r="D117" s="122"/>
      <c r="E117" s="122"/>
      <c r="F117" s="156"/>
      <c r="G117" s="122"/>
      <c r="I117" s="122"/>
      <c r="J117" s="122"/>
      <c r="K117" s="123"/>
      <c r="L117" s="123"/>
      <c r="M117" s="123"/>
    </row>
    <row r="118" spans="1:13" s="133" customFormat="1" ht="33.75" customHeight="1" x14ac:dyDescent="0.2">
      <c r="A118" s="678" t="s">
        <v>511</v>
      </c>
      <c r="B118" s="678"/>
      <c r="C118" s="678"/>
      <c r="D118" s="678"/>
      <c r="E118" s="678"/>
      <c r="F118" s="678"/>
      <c r="G118" s="678"/>
      <c r="H118" s="678"/>
    </row>
    <row r="119" spans="1:13" ht="55.5" customHeight="1" x14ac:dyDescent="0.2">
      <c r="A119" s="79" t="s">
        <v>176</v>
      </c>
      <c r="B119" s="79" t="s">
        <v>327</v>
      </c>
      <c r="C119" s="79" t="s">
        <v>328</v>
      </c>
      <c r="D119" s="79" t="s">
        <v>177</v>
      </c>
      <c r="E119" s="79" t="s">
        <v>333</v>
      </c>
      <c r="F119" s="292" t="s">
        <v>332</v>
      </c>
      <c r="G119" s="79" t="s">
        <v>390</v>
      </c>
      <c r="H119" s="79" t="s">
        <v>330</v>
      </c>
    </row>
    <row r="120" spans="1:13" x14ac:dyDescent="0.2">
      <c r="A120" s="80"/>
      <c r="B120" s="80">
        <v>1</v>
      </c>
      <c r="C120" s="80">
        <v>2</v>
      </c>
      <c r="D120" s="80">
        <v>3</v>
      </c>
      <c r="E120" s="80">
        <v>4</v>
      </c>
      <c r="F120" s="293">
        <v>5</v>
      </c>
      <c r="G120" s="80">
        <v>6</v>
      </c>
      <c r="H120" s="80">
        <v>7</v>
      </c>
    </row>
    <row r="121" spans="1:13" ht="30.75" customHeight="1" x14ac:dyDescent="0.2">
      <c r="A121" s="81">
        <v>1</v>
      </c>
      <c r="B121" s="668" t="s">
        <v>121</v>
      </c>
      <c r="C121" s="82" t="s">
        <v>178</v>
      </c>
      <c r="D121" s="82" t="s">
        <v>178</v>
      </c>
      <c r="E121" s="82" t="s">
        <v>329</v>
      </c>
      <c r="F121" s="294">
        <f>'Прил.4_форма-6-ПЛАНналич.возм'!F121</f>
        <v>0.3</v>
      </c>
      <c r="G121" s="83">
        <v>0.48220299999999999</v>
      </c>
      <c r="H121" s="83">
        <f t="shared" ref="H121:H133" si="14">F121-G121</f>
        <v>-0.182203</v>
      </c>
    </row>
    <row r="122" spans="1:13" ht="30.75" customHeight="1" x14ac:dyDescent="0.2">
      <c r="A122" s="81">
        <v>2</v>
      </c>
      <c r="B122" s="669"/>
      <c r="C122" s="82" t="s">
        <v>179</v>
      </c>
      <c r="D122" s="82" t="s">
        <v>179</v>
      </c>
      <c r="E122" s="82" t="s">
        <v>329</v>
      </c>
      <c r="F122" s="294">
        <f>'Прил.4_форма-6-ПЛАНналич.возм'!F122</f>
        <v>0.23</v>
      </c>
      <c r="G122" s="83">
        <v>0.10606</v>
      </c>
      <c r="H122" s="83">
        <f t="shared" si="14"/>
        <v>0.12394000000000001</v>
      </c>
    </row>
    <row r="123" spans="1:13" ht="30.75" customHeight="1" x14ac:dyDescent="0.2">
      <c r="A123" s="81">
        <v>3</v>
      </c>
      <c r="B123" s="669"/>
      <c r="C123" s="82" t="s">
        <v>184</v>
      </c>
      <c r="D123" s="82" t="str">
        <f t="shared" ref="D123:D133" si="15">C123</f>
        <v>ООО "КРУГ"</v>
      </c>
      <c r="E123" s="82" t="s">
        <v>329</v>
      </c>
      <c r="F123" s="294">
        <f>'Прил.4_форма-6-ПЛАНналич.возм'!F123</f>
        <v>3.8301000000000002E-2</v>
      </c>
      <c r="G123" s="83">
        <v>2.0667999999999999E-2</v>
      </c>
      <c r="H123" s="83">
        <f t="shared" si="14"/>
        <v>1.7633000000000003E-2</v>
      </c>
    </row>
    <row r="124" spans="1:13" ht="30.75" customHeight="1" x14ac:dyDescent="0.2">
      <c r="A124" s="81">
        <v>4</v>
      </c>
      <c r="B124" s="669"/>
      <c r="C124" s="82" t="s">
        <v>183</v>
      </c>
      <c r="D124" s="82" t="str">
        <f t="shared" si="15"/>
        <v>ИП Первухин Л.В.</v>
      </c>
      <c r="E124" s="82" t="s">
        <v>329</v>
      </c>
      <c r="F124" s="294">
        <f>'Прил.4_форма-6-ПЛАНналич.возм'!F124</f>
        <v>1E-4</v>
      </c>
      <c r="G124" s="83">
        <v>1.8699999999999999E-4</v>
      </c>
      <c r="H124" s="83">
        <f t="shared" si="14"/>
        <v>-8.6999999999999987E-5</v>
      </c>
    </row>
    <row r="125" spans="1:13" ht="30.75" customHeight="1" x14ac:dyDescent="0.2">
      <c r="A125" s="81">
        <v>5</v>
      </c>
      <c r="B125" s="669"/>
      <c r="C125" s="82" t="s">
        <v>180</v>
      </c>
      <c r="D125" s="82" t="str">
        <f t="shared" si="15"/>
        <v>АО "ТНН"</v>
      </c>
      <c r="E125" s="82" t="s">
        <v>329</v>
      </c>
      <c r="F125" s="673">
        <f>'Прил.4_форма-6-ПЛАНналич.возм'!F125</f>
        <v>5.0000000000000001E-3</v>
      </c>
      <c r="G125" s="675">
        <v>4.7850000000000002E-3</v>
      </c>
      <c r="H125" s="675">
        <f>F125-G125-G126</f>
        <v>2.1499999999999991E-4</v>
      </c>
    </row>
    <row r="126" spans="1:13" ht="30.75" customHeight="1" x14ac:dyDescent="0.2">
      <c r="A126" s="81">
        <v>6</v>
      </c>
      <c r="B126" s="669"/>
      <c r="C126" s="82" t="s">
        <v>180</v>
      </c>
      <c r="D126" s="82" t="str">
        <f>C126</f>
        <v>АО "ТНН"</v>
      </c>
      <c r="E126" s="82" t="s">
        <v>329</v>
      </c>
      <c r="F126" s="674"/>
      <c r="G126" s="676"/>
      <c r="H126" s="676"/>
    </row>
    <row r="127" spans="1:13" ht="30.75" customHeight="1" x14ac:dyDescent="0.2">
      <c r="A127" s="81">
        <v>7</v>
      </c>
      <c r="B127" s="669"/>
      <c r="C127" s="82" t="s">
        <v>181</v>
      </c>
      <c r="D127" s="82" t="str">
        <f t="shared" si="15"/>
        <v>АО "РЭД"</v>
      </c>
      <c r="E127" s="82" t="s">
        <v>329</v>
      </c>
      <c r="F127" s="294">
        <f>'Прил.4_форма-6-ПЛАНналич.возм'!F127</f>
        <v>0.11071</v>
      </c>
      <c r="G127" s="83">
        <v>1.7722000000000002E-2</v>
      </c>
      <c r="H127" s="83">
        <f t="shared" si="14"/>
        <v>9.2988000000000001E-2</v>
      </c>
    </row>
    <row r="128" spans="1:13" ht="30.75" customHeight="1" x14ac:dyDescent="0.2">
      <c r="A128" s="81">
        <v>8</v>
      </c>
      <c r="B128" s="669"/>
      <c r="C128" s="82" t="s">
        <v>384</v>
      </c>
      <c r="D128" s="82" t="str">
        <f t="shared" si="15"/>
        <v>ООО "РАМА"</v>
      </c>
      <c r="E128" s="82" t="s">
        <v>329</v>
      </c>
      <c r="F128" s="294">
        <f>'Прил.4_форма-6-ПЛАНналич.возм'!F128</f>
        <v>7.1999999999999998E-3</v>
      </c>
      <c r="G128" s="83">
        <v>2.1789999999999999E-3</v>
      </c>
      <c r="H128" s="83">
        <f t="shared" si="14"/>
        <v>5.0209999999999994E-3</v>
      </c>
    </row>
    <row r="129" spans="1:13" ht="30" customHeight="1" x14ac:dyDescent="0.2">
      <c r="A129" s="81">
        <v>9</v>
      </c>
      <c r="B129" s="669"/>
      <c r="C129" s="82" t="s">
        <v>447</v>
      </c>
      <c r="D129" s="82" t="str">
        <f t="shared" si="15"/>
        <v>ООО "Промсырье"</v>
      </c>
      <c r="E129" s="82" t="s">
        <v>329</v>
      </c>
      <c r="F129" s="294">
        <f>'Прил.4_форма-6-ПЛАНналич.возм'!F129</f>
        <v>8.0000000000000002E-3</v>
      </c>
      <c r="G129" s="83">
        <v>0</v>
      </c>
      <c r="H129" s="83">
        <f t="shared" si="14"/>
        <v>8.0000000000000002E-3</v>
      </c>
    </row>
    <row r="130" spans="1:13" ht="30.75" customHeight="1" x14ac:dyDescent="0.2">
      <c r="A130" s="81">
        <v>10</v>
      </c>
      <c r="B130" s="669"/>
      <c r="C130" s="82" t="s">
        <v>188</v>
      </c>
      <c r="D130" s="82" t="str">
        <f t="shared" si="15"/>
        <v>ООО "Лизард"</v>
      </c>
      <c r="E130" s="82" t="s">
        <v>329</v>
      </c>
      <c r="F130" s="294">
        <f>'Прил.4_форма-6-ПЛАНналич.возм'!F130</f>
        <v>0</v>
      </c>
      <c r="G130" s="83">
        <v>0</v>
      </c>
      <c r="H130" s="83">
        <f>F130-G130</f>
        <v>0</v>
      </c>
    </row>
    <row r="131" spans="1:13" ht="57.75" customHeight="1" x14ac:dyDescent="0.2">
      <c r="A131" s="81">
        <v>11</v>
      </c>
      <c r="B131" s="669"/>
      <c r="C131" s="82" t="s">
        <v>189</v>
      </c>
      <c r="D131" s="82" t="str">
        <f t="shared" si="15"/>
        <v>ООО "Научно-производственный центр гидроавтоматики"</v>
      </c>
      <c r="E131" s="82" t="s">
        <v>329</v>
      </c>
      <c r="F131" s="294">
        <f>'Прил.4_форма-6-ПЛАНналич.возм'!F131</f>
        <v>0</v>
      </c>
      <c r="G131" s="83">
        <v>0</v>
      </c>
      <c r="H131" s="83">
        <f t="shared" ref="H131" si="16">F131-G131</f>
        <v>0</v>
      </c>
    </row>
    <row r="132" spans="1:13" ht="30.75" customHeight="1" x14ac:dyDescent="0.2">
      <c r="A132" s="81">
        <v>12</v>
      </c>
      <c r="B132" s="669"/>
      <c r="C132" s="82" t="s">
        <v>648</v>
      </c>
      <c r="D132" s="82" t="str">
        <f t="shared" si="15"/>
        <v>ИП Климцова А.В.</v>
      </c>
      <c r="E132" s="82" t="s">
        <v>329</v>
      </c>
      <c r="F132" s="294">
        <f>'Прил.4_форма-6-ПЛАНналич.возм'!F132</f>
        <v>0</v>
      </c>
      <c r="G132" s="83">
        <v>0</v>
      </c>
      <c r="H132" s="83">
        <f t="shared" si="14"/>
        <v>0</v>
      </c>
    </row>
    <row r="133" spans="1:13" ht="41.25" customHeight="1" x14ac:dyDescent="0.2">
      <c r="A133" s="81">
        <v>13</v>
      </c>
      <c r="B133" s="670"/>
      <c r="C133" s="82" t="s">
        <v>814</v>
      </c>
      <c r="D133" s="82" t="str">
        <f t="shared" si="15"/>
        <v>ООО "Технопарк "Тракторозаводский"</v>
      </c>
      <c r="E133" s="82" t="s">
        <v>329</v>
      </c>
      <c r="F133" s="294">
        <f>'Прил.4_форма-6-ПЛАНналич.возм'!F133</f>
        <v>0</v>
      </c>
      <c r="G133" s="83">
        <v>0</v>
      </c>
      <c r="H133" s="83">
        <f t="shared" si="14"/>
        <v>0</v>
      </c>
      <c r="J133" s="531">
        <f>SUM(G121:G133)*1000</f>
        <v>633.8040000000002</v>
      </c>
    </row>
    <row r="134" spans="1:13" x14ac:dyDescent="0.3">
      <c r="H134" s="51" t="s">
        <v>141</v>
      </c>
    </row>
    <row r="135" spans="1:13" x14ac:dyDescent="0.3">
      <c r="H135" s="50" t="s">
        <v>110</v>
      </c>
    </row>
    <row r="136" spans="1:13" ht="12.75" customHeight="1" x14ac:dyDescent="0.3">
      <c r="H136" s="12" t="s">
        <v>182</v>
      </c>
    </row>
    <row r="138" spans="1:13" ht="20.25" x14ac:dyDescent="0.3">
      <c r="A138" s="677" t="s">
        <v>324</v>
      </c>
      <c r="B138" s="677"/>
      <c r="C138" s="677"/>
      <c r="D138" s="677"/>
      <c r="E138" s="677"/>
      <c r="F138" s="677"/>
      <c r="G138" s="677"/>
      <c r="H138" s="677"/>
    </row>
    <row r="139" spans="1:13" ht="20.25" x14ac:dyDescent="0.3">
      <c r="A139" s="135"/>
      <c r="B139" s="135"/>
      <c r="C139" s="136"/>
      <c r="D139" s="137" t="s">
        <v>325</v>
      </c>
      <c r="E139" s="126" t="s">
        <v>185</v>
      </c>
      <c r="F139" s="120"/>
      <c r="G139" s="135"/>
      <c r="H139" s="135"/>
    </row>
    <row r="140" spans="1:13" x14ac:dyDescent="0.3">
      <c r="A140" s="119"/>
      <c r="B140" s="119"/>
      <c r="C140"/>
      <c r="D140"/>
      <c r="E140" s="124" t="s">
        <v>13</v>
      </c>
      <c r="F140" s="120"/>
      <c r="G140" s="119"/>
      <c r="H140" s="119"/>
    </row>
    <row r="141" spans="1:13" x14ac:dyDescent="0.3">
      <c r="A141" s="119"/>
      <c r="B141" s="119"/>
      <c r="C141"/>
      <c r="D141"/>
      <c r="E141" s="87" t="s">
        <v>187</v>
      </c>
      <c r="F141" s="120"/>
      <c r="G141" s="119"/>
      <c r="H141" s="119"/>
    </row>
    <row r="142" spans="1:13" x14ac:dyDescent="0.3">
      <c r="A142" s="119"/>
      <c r="B142" s="119"/>
      <c r="C142"/>
      <c r="D142" s="87"/>
      <c r="E142" s="119"/>
      <c r="F142" s="120"/>
      <c r="G142" s="119"/>
      <c r="H142" s="119"/>
    </row>
    <row r="143" spans="1:13" x14ac:dyDescent="0.3">
      <c r="A143" s="119"/>
      <c r="B143" s="119"/>
      <c r="C143"/>
      <c r="D143" s="200" t="s">
        <v>340</v>
      </c>
      <c r="E143" s="134" t="s">
        <v>326</v>
      </c>
      <c r="F143" s="156" t="s">
        <v>504</v>
      </c>
      <c r="G143" s="119"/>
      <c r="H143" s="119"/>
    </row>
    <row r="144" spans="1:13" x14ac:dyDescent="0.3">
      <c r="B144" s="122"/>
      <c r="D144" s="122"/>
      <c r="E144" s="122"/>
      <c r="F144" s="156"/>
      <c r="G144" s="122"/>
      <c r="I144" s="122"/>
      <c r="J144" s="122"/>
      <c r="K144" s="123"/>
      <c r="L144" s="123"/>
      <c r="M144" s="123"/>
    </row>
    <row r="145" spans="1:10" s="133" customFormat="1" ht="37.5" customHeight="1" x14ac:dyDescent="0.2">
      <c r="A145" s="678" t="s">
        <v>512</v>
      </c>
      <c r="B145" s="678"/>
      <c r="C145" s="678"/>
      <c r="D145" s="678"/>
      <c r="E145" s="678"/>
      <c r="F145" s="678"/>
      <c r="G145" s="678"/>
      <c r="H145" s="678"/>
    </row>
    <row r="146" spans="1:10" ht="64.5" customHeight="1" x14ac:dyDescent="0.2">
      <c r="A146" s="79" t="s">
        <v>176</v>
      </c>
      <c r="B146" s="79" t="s">
        <v>327</v>
      </c>
      <c r="C146" s="79" t="s">
        <v>328</v>
      </c>
      <c r="D146" s="79" t="s">
        <v>177</v>
      </c>
      <c r="E146" s="79" t="s">
        <v>333</v>
      </c>
      <c r="F146" s="292" t="s">
        <v>332</v>
      </c>
      <c r="G146" s="79" t="s">
        <v>331</v>
      </c>
      <c r="H146" s="79" t="s">
        <v>330</v>
      </c>
    </row>
    <row r="147" spans="1:10" x14ac:dyDescent="0.2">
      <c r="A147" s="80"/>
      <c r="B147" s="80">
        <v>1</v>
      </c>
      <c r="C147" s="80">
        <v>2</v>
      </c>
      <c r="D147" s="80">
        <v>3</v>
      </c>
      <c r="E147" s="80">
        <v>4</v>
      </c>
      <c r="F147" s="293">
        <v>5</v>
      </c>
      <c r="G147" s="80">
        <v>6</v>
      </c>
      <c r="H147" s="80">
        <v>7</v>
      </c>
    </row>
    <row r="148" spans="1:10" ht="30" customHeight="1" x14ac:dyDescent="0.2">
      <c r="A148" s="81">
        <v>1</v>
      </c>
      <c r="B148" s="668" t="s">
        <v>121</v>
      </c>
      <c r="C148" s="82" t="s">
        <v>178</v>
      </c>
      <c r="D148" s="82" t="s">
        <v>178</v>
      </c>
      <c r="E148" s="82" t="s">
        <v>329</v>
      </c>
      <c r="F148" s="294">
        <f>'Прил.4_форма-6-ПЛАНналич.возм'!F148</f>
        <v>0.3</v>
      </c>
      <c r="G148" s="83">
        <v>0.42926300000000001</v>
      </c>
      <c r="H148" s="83">
        <f t="shared" ref="H148:H161" si="17">F148-G148</f>
        <v>-0.12926300000000002</v>
      </c>
    </row>
    <row r="149" spans="1:10" ht="30" customHeight="1" x14ac:dyDescent="0.2">
      <c r="A149" s="81">
        <v>2</v>
      </c>
      <c r="B149" s="669"/>
      <c r="C149" s="82" t="s">
        <v>179</v>
      </c>
      <c r="D149" s="82" t="s">
        <v>179</v>
      </c>
      <c r="E149" s="82" t="s">
        <v>329</v>
      </c>
      <c r="F149" s="294">
        <f>'Прил.4_форма-6-ПЛАНналич.возм'!F149</f>
        <v>0.21</v>
      </c>
      <c r="G149" s="83">
        <v>0.10620300000000001</v>
      </c>
      <c r="H149" s="83">
        <f t="shared" si="17"/>
        <v>0.10379699999999999</v>
      </c>
    </row>
    <row r="150" spans="1:10" ht="30" customHeight="1" x14ac:dyDescent="0.2">
      <c r="A150" s="81">
        <v>3</v>
      </c>
      <c r="B150" s="669"/>
      <c r="C150" s="82" t="s">
        <v>184</v>
      </c>
      <c r="D150" s="82" t="str">
        <f t="shared" ref="D150:D160" si="18">C150</f>
        <v>ООО "КРУГ"</v>
      </c>
      <c r="E150" s="82" t="s">
        <v>329</v>
      </c>
      <c r="F150" s="294">
        <f>'Прил.4_форма-6-ПЛАНналич.возм'!F150</f>
        <v>4.5575999999999998E-2</v>
      </c>
      <c r="G150" s="83">
        <v>0.02</v>
      </c>
      <c r="H150" s="83">
        <f t="shared" si="17"/>
        <v>2.5575999999999998E-2</v>
      </c>
    </row>
    <row r="151" spans="1:10" ht="30" customHeight="1" x14ac:dyDescent="0.2">
      <c r="A151" s="81">
        <v>4</v>
      </c>
      <c r="B151" s="669"/>
      <c r="C151" s="82" t="s">
        <v>183</v>
      </c>
      <c r="D151" s="82" t="str">
        <f t="shared" si="18"/>
        <v>ИП Первухин Л.В.</v>
      </c>
      <c r="E151" s="82" t="s">
        <v>329</v>
      </c>
      <c r="F151" s="294">
        <f>'Прил.4_форма-6-ПЛАНналич.возм'!F151</f>
        <v>1E-4</v>
      </c>
      <c r="G151" s="83">
        <v>1.16E-4</v>
      </c>
      <c r="H151" s="83">
        <f t="shared" si="17"/>
        <v>-1.5999999999999996E-5</v>
      </c>
    </row>
    <row r="152" spans="1:10" ht="30" customHeight="1" x14ac:dyDescent="0.2">
      <c r="A152" s="81">
        <v>5</v>
      </c>
      <c r="B152" s="669"/>
      <c r="C152" s="82" t="s">
        <v>180</v>
      </c>
      <c r="D152" s="82" t="str">
        <f t="shared" si="18"/>
        <v>АО "ТНН"</v>
      </c>
      <c r="E152" s="82" t="s">
        <v>329</v>
      </c>
      <c r="F152" s="673">
        <f>'Прил.4_форма-6-ПЛАНналич.возм'!F152</f>
        <v>2E-3</v>
      </c>
      <c r="G152" s="675">
        <v>1.89E-3</v>
      </c>
      <c r="H152" s="675">
        <f t="shared" si="17"/>
        <v>1.1000000000000007E-4</v>
      </c>
    </row>
    <row r="153" spans="1:10" ht="30" customHeight="1" x14ac:dyDescent="0.2">
      <c r="A153" s="81">
        <v>6</v>
      </c>
      <c r="B153" s="669"/>
      <c r="C153" s="82" t="s">
        <v>180</v>
      </c>
      <c r="D153" s="82" t="str">
        <f>C153</f>
        <v>АО "ТНН"</v>
      </c>
      <c r="E153" s="82" t="s">
        <v>329</v>
      </c>
      <c r="F153" s="674"/>
      <c r="G153" s="676"/>
      <c r="H153" s="676"/>
    </row>
    <row r="154" spans="1:10" ht="30" customHeight="1" x14ac:dyDescent="0.2">
      <c r="A154" s="81">
        <v>7</v>
      </c>
      <c r="B154" s="669"/>
      <c r="C154" s="82" t="s">
        <v>181</v>
      </c>
      <c r="D154" s="82" t="str">
        <f t="shared" si="18"/>
        <v>АО "РЭД"</v>
      </c>
      <c r="E154" s="82" t="s">
        <v>329</v>
      </c>
      <c r="F154" s="294">
        <f>'Прил.4_форма-6-ПЛАНналич.возм'!F154</f>
        <v>0.11071</v>
      </c>
      <c r="G154" s="83">
        <v>9.5630000000000003E-3</v>
      </c>
      <c r="H154" s="83">
        <f t="shared" si="17"/>
        <v>0.101147</v>
      </c>
    </row>
    <row r="155" spans="1:10" ht="30" customHeight="1" x14ac:dyDescent="0.2">
      <c r="A155" s="81">
        <v>8</v>
      </c>
      <c r="B155" s="669"/>
      <c r="C155" s="82" t="s">
        <v>384</v>
      </c>
      <c r="D155" s="82" t="str">
        <f t="shared" si="18"/>
        <v>ООО "РАМА"</v>
      </c>
      <c r="E155" s="82" t="s">
        <v>329</v>
      </c>
      <c r="F155" s="294">
        <f>'Прил.4_форма-6-ПЛАНналич.возм'!F155</f>
        <v>7.1999999999999998E-3</v>
      </c>
      <c r="G155" s="83">
        <v>3.0200000000000002E-4</v>
      </c>
      <c r="H155" s="83">
        <f t="shared" si="17"/>
        <v>6.8979999999999996E-3</v>
      </c>
    </row>
    <row r="156" spans="1:10" ht="30" customHeight="1" x14ac:dyDescent="0.2">
      <c r="A156" s="81">
        <v>9</v>
      </c>
      <c r="B156" s="669"/>
      <c r="C156" s="82" t="s">
        <v>447</v>
      </c>
      <c r="D156" s="82" t="str">
        <f t="shared" si="18"/>
        <v>ООО "Промсырье"</v>
      </c>
      <c r="E156" s="82" t="s">
        <v>329</v>
      </c>
      <c r="F156" s="294">
        <f>'Прил.4_форма-6-ПЛАНналич.возм'!F156</f>
        <v>8.0000000000000002E-3</v>
      </c>
      <c r="G156" s="83">
        <v>1.1529999999999999E-3</v>
      </c>
      <c r="H156" s="83">
        <f t="shared" si="17"/>
        <v>6.8470000000000007E-3</v>
      </c>
    </row>
    <row r="157" spans="1:10" ht="30" customHeight="1" x14ac:dyDescent="0.2">
      <c r="A157" s="81">
        <v>10</v>
      </c>
      <c r="B157" s="669"/>
      <c r="C157" s="82" t="s">
        <v>188</v>
      </c>
      <c r="D157" s="82" t="str">
        <f t="shared" si="18"/>
        <v>ООО "Лизард"</v>
      </c>
      <c r="E157" s="82" t="s">
        <v>329</v>
      </c>
      <c r="F157" s="294">
        <f>'Прил.4_форма-6-ПЛАНналич.возм'!F157</f>
        <v>0</v>
      </c>
      <c r="G157" s="83">
        <v>0</v>
      </c>
      <c r="H157" s="83">
        <f t="shared" si="17"/>
        <v>0</v>
      </c>
    </row>
    <row r="158" spans="1:10" ht="50.25" customHeight="1" x14ac:dyDescent="0.2">
      <c r="A158" s="81">
        <v>11</v>
      </c>
      <c r="B158" s="669"/>
      <c r="C158" s="82" t="s">
        <v>189</v>
      </c>
      <c r="D158" s="82" t="str">
        <f t="shared" si="18"/>
        <v>ООО "Научно-производственный центр гидроавтоматики"</v>
      </c>
      <c r="E158" s="82" t="s">
        <v>329</v>
      </c>
      <c r="F158" s="294">
        <f>'Прил.4_форма-6-ПЛАНналич.возм'!F158</f>
        <v>0</v>
      </c>
      <c r="G158" s="83">
        <v>0</v>
      </c>
      <c r="H158" s="83">
        <f t="shared" si="17"/>
        <v>0</v>
      </c>
    </row>
    <row r="159" spans="1:10" ht="30" customHeight="1" x14ac:dyDescent="0.2">
      <c r="A159" s="81">
        <v>12</v>
      </c>
      <c r="B159" s="669"/>
      <c r="C159" s="82" t="s">
        <v>648</v>
      </c>
      <c r="D159" s="82" t="str">
        <f t="shared" si="18"/>
        <v>ИП Климцова А.В.</v>
      </c>
      <c r="E159" s="82" t="s">
        <v>329</v>
      </c>
      <c r="F159" s="294">
        <f>'Прил.4_форма-6-ПЛАНналич.возм'!F159</f>
        <v>0</v>
      </c>
      <c r="G159" s="83">
        <v>0</v>
      </c>
      <c r="H159" s="83">
        <f t="shared" ref="H159" si="19">F159-G159</f>
        <v>0</v>
      </c>
    </row>
    <row r="160" spans="1:10" ht="36.75" customHeight="1" x14ac:dyDescent="0.2">
      <c r="A160" s="81">
        <v>13</v>
      </c>
      <c r="B160" s="670"/>
      <c r="C160" s="82" t="s">
        <v>814</v>
      </c>
      <c r="D160" s="82" t="str">
        <f t="shared" si="18"/>
        <v>ООО "Технопарк "Тракторозаводский"</v>
      </c>
      <c r="E160" s="82" t="s">
        <v>329</v>
      </c>
      <c r="F160" s="294">
        <f>'Прил.4_форма-6-ПЛАНналич.возм'!F160</f>
        <v>0</v>
      </c>
      <c r="G160" s="83">
        <v>0</v>
      </c>
      <c r="H160" s="83">
        <f t="shared" si="17"/>
        <v>0</v>
      </c>
      <c r="J160" s="531">
        <f>SUM(G148:G160)*1000</f>
        <v>568.4899999999999</v>
      </c>
    </row>
    <row r="162" spans="1:13" x14ac:dyDescent="0.3">
      <c r="H162" s="50" t="s">
        <v>110</v>
      </c>
    </row>
    <row r="163" spans="1:13" ht="12.75" customHeight="1" x14ac:dyDescent="0.3">
      <c r="H163" s="12" t="s">
        <v>182</v>
      </c>
    </row>
    <row r="165" spans="1:13" ht="20.25" x14ac:dyDescent="0.3">
      <c r="A165" s="677" t="s">
        <v>324</v>
      </c>
      <c r="B165" s="677"/>
      <c r="C165" s="677"/>
      <c r="D165" s="677"/>
      <c r="E165" s="677"/>
      <c r="F165" s="677"/>
      <c r="G165" s="677"/>
      <c r="H165" s="677"/>
    </row>
    <row r="166" spans="1:13" ht="20.25" x14ac:dyDescent="0.3">
      <c r="A166" s="135"/>
      <c r="B166" s="135"/>
      <c r="C166" s="136"/>
      <c r="D166" s="137" t="s">
        <v>325</v>
      </c>
      <c r="E166" s="126" t="s">
        <v>185</v>
      </c>
      <c r="F166" s="120"/>
      <c r="G166" s="135"/>
      <c r="H166" s="135"/>
    </row>
    <row r="167" spans="1:13" x14ac:dyDescent="0.3">
      <c r="A167" s="119"/>
      <c r="B167" s="119"/>
      <c r="C167"/>
      <c r="D167"/>
      <c r="E167" s="124" t="s">
        <v>13</v>
      </c>
      <c r="F167" s="120"/>
      <c r="G167" s="119"/>
      <c r="H167" s="119"/>
    </row>
    <row r="168" spans="1:13" x14ac:dyDescent="0.3">
      <c r="A168" s="119"/>
      <c r="B168" s="119"/>
      <c r="C168"/>
      <c r="D168"/>
      <c r="E168" s="87" t="s">
        <v>187</v>
      </c>
      <c r="F168" s="120"/>
      <c r="G168" s="119"/>
      <c r="H168" s="119"/>
    </row>
    <row r="169" spans="1:13" x14ac:dyDescent="0.3">
      <c r="A169" s="119"/>
      <c r="B169" s="119"/>
      <c r="C169"/>
      <c r="D169" s="87"/>
      <c r="E169" s="119"/>
      <c r="F169" s="120"/>
      <c r="G169" s="119"/>
      <c r="H169" s="119"/>
    </row>
    <row r="170" spans="1:13" x14ac:dyDescent="0.3">
      <c r="A170" s="119"/>
      <c r="B170" s="119"/>
      <c r="C170"/>
      <c r="D170" s="121" t="s">
        <v>340</v>
      </c>
      <c r="E170" s="134" t="s">
        <v>378</v>
      </c>
      <c r="F170" s="156" t="s">
        <v>517</v>
      </c>
      <c r="G170" s="119"/>
      <c r="H170" s="119"/>
    </row>
    <row r="171" spans="1:13" x14ac:dyDescent="0.3">
      <c r="B171" s="122"/>
      <c r="D171" s="122"/>
      <c r="E171" s="122"/>
      <c r="F171" s="156"/>
      <c r="G171" s="122"/>
      <c r="I171" s="122"/>
      <c r="J171" s="122"/>
      <c r="K171" s="123"/>
      <c r="L171" s="123"/>
      <c r="M171" s="123"/>
    </row>
    <row r="172" spans="1:13" s="133" customFormat="1" ht="37.5" customHeight="1" x14ac:dyDescent="0.2">
      <c r="A172" s="678" t="s">
        <v>513</v>
      </c>
      <c r="B172" s="678"/>
      <c r="C172" s="678"/>
      <c r="D172" s="678"/>
      <c r="E172" s="678"/>
      <c r="F172" s="678"/>
      <c r="G172" s="678"/>
      <c r="H172" s="678"/>
    </row>
    <row r="173" spans="1:13" ht="75" customHeight="1" x14ac:dyDescent="0.2">
      <c r="A173" s="79" t="s">
        <v>176</v>
      </c>
      <c r="B173" s="79" t="s">
        <v>327</v>
      </c>
      <c r="C173" s="79" t="s">
        <v>328</v>
      </c>
      <c r="D173" s="79" t="s">
        <v>177</v>
      </c>
      <c r="E173" s="79" t="s">
        <v>333</v>
      </c>
      <c r="F173" s="292" t="s">
        <v>332</v>
      </c>
      <c r="G173" s="79" t="s">
        <v>331</v>
      </c>
      <c r="H173" s="79" t="s">
        <v>330</v>
      </c>
    </row>
    <row r="174" spans="1:13" x14ac:dyDescent="0.2">
      <c r="A174" s="80"/>
      <c r="B174" s="80">
        <v>1</v>
      </c>
      <c r="C174" s="80">
        <v>2</v>
      </c>
      <c r="D174" s="80">
        <v>3</v>
      </c>
      <c r="E174" s="80">
        <v>4</v>
      </c>
      <c r="F174" s="293">
        <v>5</v>
      </c>
      <c r="G174" s="80">
        <v>6</v>
      </c>
      <c r="H174" s="80">
        <v>7</v>
      </c>
    </row>
    <row r="175" spans="1:13" ht="30" customHeight="1" x14ac:dyDescent="0.2">
      <c r="A175" s="81">
        <v>1</v>
      </c>
      <c r="B175" s="668" t="s">
        <v>385</v>
      </c>
      <c r="C175" s="82" t="s">
        <v>178</v>
      </c>
      <c r="D175" s="82" t="s">
        <v>178</v>
      </c>
      <c r="E175" s="82" t="s">
        <v>329</v>
      </c>
      <c r="F175" s="294">
        <f>'Прил.4_форма-6-ПЛАНналич.возм'!F175</f>
        <v>0.3</v>
      </c>
      <c r="G175" s="83">
        <v>0.47471200000000002</v>
      </c>
      <c r="H175" s="83">
        <f>F175-G175</f>
        <v>-0.17471200000000003</v>
      </c>
    </row>
    <row r="176" spans="1:13" ht="30" customHeight="1" x14ac:dyDescent="0.2">
      <c r="A176" s="81">
        <v>2</v>
      </c>
      <c r="B176" s="669"/>
      <c r="C176" s="82" t="s">
        <v>179</v>
      </c>
      <c r="D176" s="82" t="s">
        <v>179</v>
      </c>
      <c r="E176" s="82" t="s">
        <v>329</v>
      </c>
      <c r="F176" s="294">
        <f>'Прил.4_форма-6-ПЛАНналич.возм'!F176</f>
        <v>0.21</v>
      </c>
      <c r="G176" s="83">
        <v>0.18607000000000001</v>
      </c>
      <c r="H176" s="83">
        <f>F176-G176</f>
        <v>2.3929999999999979E-2</v>
      </c>
    </row>
    <row r="177" spans="1:10" ht="30" customHeight="1" x14ac:dyDescent="0.2">
      <c r="A177" s="81">
        <v>3</v>
      </c>
      <c r="B177" s="669"/>
      <c r="C177" s="82" t="s">
        <v>184</v>
      </c>
      <c r="D177" s="82" t="str">
        <f t="shared" ref="D177:D187" si="20">C177</f>
        <v>ООО "КРУГ"</v>
      </c>
      <c r="E177" s="82" t="s">
        <v>329</v>
      </c>
      <c r="F177" s="294">
        <f>'Прил.4_форма-6-ПЛАНналич.возм'!F177</f>
        <v>1.8592000000000001E-2</v>
      </c>
      <c r="G177" s="83">
        <v>1.4770999999999999E-2</v>
      </c>
      <c r="H177" s="83">
        <f>F177-G177</f>
        <v>3.8210000000000015E-3</v>
      </c>
    </row>
    <row r="178" spans="1:10" ht="30" customHeight="1" x14ac:dyDescent="0.2">
      <c r="A178" s="81">
        <v>4</v>
      </c>
      <c r="B178" s="669"/>
      <c r="C178" s="82" t="s">
        <v>183</v>
      </c>
      <c r="D178" s="82" t="str">
        <f t="shared" si="20"/>
        <v>ИП Первухин Л.В.</v>
      </c>
      <c r="E178" s="82" t="s">
        <v>329</v>
      </c>
      <c r="F178" s="294">
        <f>'Прил.4_форма-6-ПЛАНналич.возм'!F178</f>
        <v>1E-4</v>
      </c>
      <c r="G178" s="83">
        <v>3.0000000000000001E-5</v>
      </c>
      <c r="H178" s="83">
        <f>F178-G178</f>
        <v>7.0000000000000007E-5</v>
      </c>
    </row>
    <row r="179" spans="1:10" ht="30" customHeight="1" x14ac:dyDescent="0.2">
      <c r="A179" s="81">
        <v>5</v>
      </c>
      <c r="B179" s="669"/>
      <c r="C179" s="82" t="s">
        <v>180</v>
      </c>
      <c r="D179" s="82" t="str">
        <f t="shared" si="20"/>
        <v>АО "ТНН"</v>
      </c>
      <c r="E179" s="82" t="s">
        <v>329</v>
      </c>
      <c r="F179" s="673">
        <f>'Прил.4_форма-6-ПЛАНналич.возм'!F182</f>
        <v>7.1999999999999998E-3</v>
      </c>
      <c r="G179" s="675">
        <v>1.838E-3</v>
      </c>
      <c r="H179" s="675">
        <f>F179-G179</f>
        <v>5.3619999999999996E-3</v>
      </c>
    </row>
    <row r="180" spans="1:10" ht="30" customHeight="1" x14ac:dyDescent="0.2">
      <c r="A180" s="81">
        <v>6</v>
      </c>
      <c r="B180" s="669"/>
      <c r="C180" s="82" t="s">
        <v>180</v>
      </c>
      <c r="D180" s="82" t="str">
        <f>C180</f>
        <v>АО "ТНН"</v>
      </c>
      <c r="E180" s="82" t="s">
        <v>329</v>
      </c>
      <c r="F180" s="674"/>
      <c r="G180" s="676"/>
      <c r="H180" s="676"/>
    </row>
    <row r="181" spans="1:10" ht="30" customHeight="1" x14ac:dyDescent="0.2">
      <c r="A181" s="81">
        <v>7</v>
      </c>
      <c r="B181" s="669"/>
      <c r="C181" s="82" t="s">
        <v>181</v>
      </c>
      <c r="D181" s="82" t="str">
        <f t="shared" si="20"/>
        <v>АО "РЭД"</v>
      </c>
      <c r="E181" s="82" t="s">
        <v>329</v>
      </c>
      <c r="F181" s="294">
        <f>'Прил.4_форма-6-ПЛАНналич.возм'!F181</f>
        <v>0.11071</v>
      </c>
      <c r="G181" s="83">
        <v>9.8530000000000006E-3</v>
      </c>
      <c r="H181" s="83">
        <f t="shared" ref="H181:H187" si="21">F181-G181</f>
        <v>0.100857</v>
      </c>
    </row>
    <row r="182" spans="1:10" ht="30" customHeight="1" x14ac:dyDescent="0.2">
      <c r="A182" s="81">
        <v>8</v>
      </c>
      <c r="B182" s="669"/>
      <c r="C182" s="82" t="s">
        <v>384</v>
      </c>
      <c r="D182" s="82" t="str">
        <f t="shared" si="20"/>
        <v>ООО "РАМА"</v>
      </c>
      <c r="E182" s="82" t="s">
        <v>329</v>
      </c>
      <c r="F182" s="294">
        <f>'Прил.4_форма-6-ПЛАНналич.возм'!F182</f>
        <v>7.1999999999999998E-3</v>
      </c>
      <c r="G182" s="83">
        <v>0</v>
      </c>
      <c r="H182" s="83">
        <f t="shared" si="21"/>
        <v>7.1999999999999998E-3</v>
      </c>
    </row>
    <row r="183" spans="1:10" ht="30" customHeight="1" x14ac:dyDescent="0.2">
      <c r="A183" s="81">
        <v>9</v>
      </c>
      <c r="B183" s="669"/>
      <c r="C183" s="82" t="s">
        <v>447</v>
      </c>
      <c r="D183" s="82" t="str">
        <f t="shared" si="20"/>
        <v>ООО "Промсырье"</v>
      </c>
      <c r="E183" s="82" t="s">
        <v>329</v>
      </c>
      <c r="F183" s="294">
        <v>0.01</v>
      </c>
      <c r="G183" s="83">
        <v>2.4800000000000001E-4</v>
      </c>
      <c r="H183" s="83">
        <f t="shared" si="21"/>
        <v>9.7520000000000003E-3</v>
      </c>
    </row>
    <row r="184" spans="1:10" ht="30" customHeight="1" x14ac:dyDescent="0.2">
      <c r="A184" s="81">
        <v>10</v>
      </c>
      <c r="B184" s="669"/>
      <c r="C184" s="82" t="s">
        <v>188</v>
      </c>
      <c r="D184" s="82" t="str">
        <f t="shared" si="20"/>
        <v>ООО "Лизард"</v>
      </c>
      <c r="E184" s="82" t="s">
        <v>329</v>
      </c>
      <c r="F184" s="294">
        <v>0</v>
      </c>
      <c r="G184" s="83">
        <v>0</v>
      </c>
      <c r="H184" s="83">
        <f t="shared" si="21"/>
        <v>0</v>
      </c>
    </row>
    <row r="185" spans="1:10" ht="56.25" customHeight="1" x14ac:dyDescent="0.2">
      <c r="A185" s="81">
        <v>11</v>
      </c>
      <c r="B185" s="669"/>
      <c r="C185" s="82" t="s">
        <v>189</v>
      </c>
      <c r="D185" s="82" t="str">
        <f t="shared" si="20"/>
        <v>ООО "Научно-производственный центр гидроавтоматики"</v>
      </c>
      <c r="E185" s="82" t="s">
        <v>329</v>
      </c>
      <c r="F185" s="294">
        <v>0</v>
      </c>
      <c r="G185" s="83">
        <v>0</v>
      </c>
      <c r="H185" s="83">
        <f t="shared" si="21"/>
        <v>0</v>
      </c>
    </row>
    <row r="186" spans="1:10" ht="26.25" customHeight="1" x14ac:dyDescent="0.2">
      <c r="A186" s="81">
        <v>12</v>
      </c>
      <c r="B186" s="669"/>
      <c r="C186" s="82" t="s">
        <v>648</v>
      </c>
      <c r="D186" s="82" t="str">
        <f t="shared" si="20"/>
        <v>ИП Климцова А.В.</v>
      </c>
      <c r="E186" s="82" t="s">
        <v>329</v>
      </c>
      <c r="F186" s="294">
        <v>0</v>
      </c>
      <c r="G186" s="83">
        <v>0</v>
      </c>
      <c r="H186" s="83">
        <f t="shared" ref="H186" si="22">F186-G186</f>
        <v>0</v>
      </c>
    </row>
    <row r="187" spans="1:10" ht="36.75" customHeight="1" x14ac:dyDescent="0.2">
      <c r="A187" s="81">
        <v>13</v>
      </c>
      <c r="B187" s="670"/>
      <c r="C187" s="82" t="s">
        <v>814</v>
      </c>
      <c r="D187" s="82" t="str">
        <f t="shared" si="20"/>
        <v>ООО "Технопарк "Тракторозаводский"</v>
      </c>
      <c r="E187" s="82" t="s">
        <v>329</v>
      </c>
      <c r="F187" s="294">
        <v>0</v>
      </c>
      <c r="G187" s="83">
        <v>0</v>
      </c>
      <c r="H187" s="83">
        <f t="shared" si="21"/>
        <v>0</v>
      </c>
      <c r="J187" s="531">
        <f>SUM(G175:G187)*1000</f>
        <v>687.52199999999993</v>
      </c>
    </row>
    <row r="188" spans="1:10" x14ac:dyDescent="0.3">
      <c r="H188" s="51" t="s">
        <v>141</v>
      </c>
    </row>
    <row r="189" spans="1:10" x14ac:dyDescent="0.3">
      <c r="H189" s="50" t="s">
        <v>110</v>
      </c>
    </row>
    <row r="190" spans="1:10" ht="12.75" customHeight="1" x14ac:dyDescent="0.3">
      <c r="H190" s="12" t="s">
        <v>182</v>
      </c>
    </row>
    <row r="192" spans="1:10" ht="20.25" x14ac:dyDescent="0.3">
      <c r="A192" s="677" t="s">
        <v>324</v>
      </c>
      <c r="B192" s="677"/>
      <c r="C192" s="677"/>
      <c r="D192" s="677"/>
      <c r="E192" s="677"/>
      <c r="F192" s="677"/>
      <c r="G192" s="677"/>
      <c r="H192" s="677"/>
    </row>
    <row r="193" spans="1:13" ht="20.25" x14ac:dyDescent="0.3">
      <c r="A193" s="135"/>
      <c r="B193" s="135"/>
      <c r="C193" s="136"/>
      <c r="D193" s="137" t="s">
        <v>325</v>
      </c>
      <c r="E193" s="126" t="s">
        <v>185</v>
      </c>
      <c r="F193" s="120"/>
      <c r="G193" s="135"/>
      <c r="H193" s="135"/>
    </row>
    <row r="194" spans="1:13" x14ac:dyDescent="0.3">
      <c r="A194" s="119"/>
      <c r="B194" s="119"/>
      <c r="C194"/>
      <c r="D194"/>
      <c r="E194" s="124" t="s">
        <v>13</v>
      </c>
      <c r="F194" s="120"/>
      <c r="G194" s="119"/>
      <c r="H194" s="119"/>
    </row>
    <row r="195" spans="1:13" x14ac:dyDescent="0.3">
      <c r="A195" s="119"/>
      <c r="B195" s="119"/>
      <c r="C195"/>
      <c r="D195"/>
      <c r="E195" s="87" t="s">
        <v>187</v>
      </c>
      <c r="F195" s="120"/>
      <c r="G195" s="119"/>
      <c r="H195" s="119"/>
    </row>
    <row r="196" spans="1:13" x14ac:dyDescent="0.3">
      <c r="A196" s="119"/>
      <c r="B196" s="119"/>
      <c r="C196"/>
      <c r="D196" s="87"/>
      <c r="E196" s="119"/>
      <c r="F196" s="120"/>
      <c r="G196" s="119"/>
      <c r="H196" s="119"/>
    </row>
    <row r="197" spans="1:13" x14ac:dyDescent="0.3">
      <c r="A197" s="119"/>
      <c r="B197" s="119"/>
      <c r="C197"/>
      <c r="D197" s="211" t="s">
        <v>340</v>
      </c>
      <c r="E197" s="134" t="s">
        <v>383</v>
      </c>
      <c r="F197" s="156" t="s">
        <v>504</v>
      </c>
      <c r="G197" s="119"/>
      <c r="H197" s="119"/>
    </row>
    <row r="198" spans="1:13" x14ac:dyDescent="0.3">
      <c r="B198" s="122"/>
      <c r="D198" s="122"/>
      <c r="E198" s="122"/>
      <c r="F198" s="156"/>
      <c r="G198" s="122"/>
      <c r="I198" s="122"/>
      <c r="J198" s="122"/>
      <c r="K198" s="123"/>
      <c r="L198" s="123"/>
      <c r="M198" s="123"/>
    </row>
    <row r="199" spans="1:13" s="133" customFormat="1" ht="37.5" customHeight="1" x14ac:dyDescent="0.2">
      <c r="A199" s="678" t="s">
        <v>514</v>
      </c>
      <c r="B199" s="678"/>
      <c r="C199" s="678"/>
      <c r="D199" s="678"/>
      <c r="E199" s="678"/>
      <c r="F199" s="678"/>
      <c r="G199" s="678"/>
      <c r="H199" s="678"/>
    </row>
    <row r="200" spans="1:13" ht="81.75" customHeight="1" x14ac:dyDescent="0.2">
      <c r="A200" s="79" t="s">
        <v>176</v>
      </c>
      <c r="B200" s="79" t="s">
        <v>327</v>
      </c>
      <c r="C200" s="79" t="s">
        <v>328</v>
      </c>
      <c r="D200" s="79" t="s">
        <v>177</v>
      </c>
      <c r="E200" s="79" t="s">
        <v>333</v>
      </c>
      <c r="F200" s="292" t="s">
        <v>332</v>
      </c>
      <c r="G200" s="79" t="s">
        <v>331</v>
      </c>
      <c r="H200" s="79" t="s">
        <v>330</v>
      </c>
    </row>
    <row r="201" spans="1:13" x14ac:dyDescent="0.2">
      <c r="A201" s="80"/>
      <c r="B201" s="80">
        <v>1</v>
      </c>
      <c r="C201" s="80">
        <v>2</v>
      </c>
      <c r="D201" s="80">
        <v>3</v>
      </c>
      <c r="E201" s="80">
        <v>4</v>
      </c>
      <c r="F201" s="293">
        <v>5</v>
      </c>
      <c r="G201" s="80">
        <v>6</v>
      </c>
      <c r="H201" s="80">
        <v>7</v>
      </c>
    </row>
    <row r="202" spans="1:13" ht="30" customHeight="1" x14ac:dyDescent="0.2">
      <c r="A202" s="81">
        <v>1</v>
      </c>
      <c r="B202" s="668" t="s">
        <v>385</v>
      </c>
      <c r="C202" s="82" t="s">
        <v>178</v>
      </c>
      <c r="D202" s="82" t="s">
        <v>178</v>
      </c>
      <c r="E202" s="82" t="s">
        <v>329</v>
      </c>
      <c r="F202" s="294">
        <f>'Прил.4_форма-6-ПЛАНналич.возм'!F202</f>
        <v>0.3</v>
      </c>
      <c r="G202" s="83">
        <v>0.40887099999999998</v>
      </c>
      <c r="H202" s="83">
        <f>F202-G202</f>
        <v>-0.108871</v>
      </c>
    </row>
    <row r="203" spans="1:13" ht="30" customHeight="1" x14ac:dyDescent="0.2">
      <c r="A203" s="81">
        <v>2</v>
      </c>
      <c r="B203" s="669"/>
      <c r="C203" s="82" t="s">
        <v>179</v>
      </c>
      <c r="D203" s="82" t="s">
        <v>179</v>
      </c>
      <c r="E203" s="82" t="s">
        <v>329</v>
      </c>
      <c r="F203" s="294">
        <f>'Прил.4_форма-6-ПЛАНналич.возм'!F203</f>
        <v>0.21</v>
      </c>
      <c r="G203" s="83">
        <v>0.15562400000000001</v>
      </c>
      <c r="H203" s="83">
        <f t="shared" ref="H203:H214" si="23">F203-G203</f>
        <v>5.437599999999998E-2</v>
      </c>
    </row>
    <row r="204" spans="1:13" ht="30" customHeight="1" x14ac:dyDescent="0.2">
      <c r="A204" s="81">
        <v>3</v>
      </c>
      <c r="B204" s="669"/>
      <c r="C204" s="82" t="s">
        <v>184</v>
      </c>
      <c r="D204" s="82" t="str">
        <f t="shared" ref="D204:D214" si="24">C204</f>
        <v>ООО "КРУГ"</v>
      </c>
      <c r="E204" s="82" t="s">
        <v>329</v>
      </c>
      <c r="F204" s="294">
        <f>'Прил.4_форма-6-ПЛАНналич.возм'!F204</f>
        <v>4.505E-2</v>
      </c>
      <c r="G204" s="83">
        <v>1.9085000000000001E-2</v>
      </c>
      <c r="H204" s="83">
        <f t="shared" si="23"/>
        <v>2.5964999999999998E-2</v>
      </c>
    </row>
    <row r="205" spans="1:13" ht="30" customHeight="1" x14ac:dyDescent="0.2">
      <c r="A205" s="81">
        <v>4</v>
      </c>
      <c r="B205" s="669"/>
      <c r="C205" s="82" t="s">
        <v>183</v>
      </c>
      <c r="D205" s="82" t="str">
        <f t="shared" si="24"/>
        <v>ИП Первухин Л.В.</v>
      </c>
      <c r="E205" s="82" t="s">
        <v>329</v>
      </c>
      <c r="F205" s="294">
        <f>'Прил.4_форма-6-ПЛАНналич.возм'!F205</f>
        <v>1E-4</v>
      </c>
      <c r="G205" s="83">
        <v>2.6999999999999999E-5</v>
      </c>
      <c r="H205" s="83">
        <f t="shared" si="23"/>
        <v>7.3000000000000013E-5</v>
      </c>
    </row>
    <row r="206" spans="1:13" ht="30" customHeight="1" x14ac:dyDescent="0.2">
      <c r="A206" s="81">
        <v>5</v>
      </c>
      <c r="B206" s="669"/>
      <c r="C206" s="82" t="s">
        <v>180</v>
      </c>
      <c r="D206" s="82" t="str">
        <f t="shared" si="24"/>
        <v>АО "ТНН"</v>
      </c>
      <c r="E206" s="82" t="s">
        <v>329</v>
      </c>
      <c r="F206" s="673">
        <f>'Прил.4_форма-6-ПЛАНналич.возм'!F206</f>
        <v>2E-3</v>
      </c>
      <c r="G206" s="675">
        <v>1.9289999999999999E-3</v>
      </c>
      <c r="H206" s="675">
        <f t="shared" si="23"/>
        <v>7.1000000000000099E-5</v>
      </c>
    </row>
    <row r="207" spans="1:13" ht="30" customHeight="1" x14ac:dyDescent="0.2">
      <c r="A207" s="81">
        <v>6</v>
      </c>
      <c r="B207" s="669"/>
      <c r="C207" s="82" t="s">
        <v>180</v>
      </c>
      <c r="D207" s="82" t="str">
        <f>C207</f>
        <v>АО "ТНН"</v>
      </c>
      <c r="E207" s="82" t="s">
        <v>329</v>
      </c>
      <c r="F207" s="674"/>
      <c r="G207" s="676"/>
      <c r="H207" s="676"/>
    </row>
    <row r="208" spans="1:13" ht="30" customHeight="1" x14ac:dyDescent="0.2">
      <c r="A208" s="81">
        <v>7</v>
      </c>
      <c r="B208" s="669"/>
      <c r="C208" s="82" t="s">
        <v>181</v>
      </c>
      <c r="D208" s="82" t="str">
        <f t="shared" si="24"/>
        <v>АО "РЭД"</v>
      </c>
      <c r="E208" s="82" t="s">
        <v>329</v>
      </c>
      <c r="F208" s="294">
        <f>'Прил.4_форма-6-ПЛАНналич.возм'!F208</f>
        <v>0.11071</v>
      </c>
      <c r="G208" s="83">
        <v>7.3550000000000004E-3</v>
      </c>
      <c r="H208" s="83">
        <f t="shared" si="23"/>
        <v>0.103355</v>
      </c>
    </row>
    <row r="209" spans="1:10" ht="30" customHeight="1" x14ac:dyDescent="0.2">
      <c r="A209" s="81">
        <v>8</v>
      </c>
      <c r="B209" s="669"/>
      <c r="C209" s="82" t="s">
        <v>384</v>
      </c>
      <c r="D209" s="82" t="str">
        <f t="shared" si="24"/>
        <v>ООО "РАМА"</v>
      </c>
      <c r="E209" s="82" t="s">
        <v>329</v>
      </c>
      <c r="F209" s="294">
        <f>'Прил.4_форма-6-ПЛАНналич.возм'!F209</f>
        <v>7.1999999999999998E-3</v>
      </c>
      <c r="G209" s="83">
        <v>0</v>
      </c>
      <c r="H209" s="83">
        <f t="shared" si="23"/>
        <v>7.1999999999999998E-3</v>
      </c>
    </row>
    <row r="210" spans="1:10" ht="30" customHeight="1" x14ac:dyDescent="0.2">
      <c r="A210" s="81">
        <v>9</v>
      </c>
      <c r="B210" s="669"/>
      <c r="C210" s="82" t="s">
        <v>447</v>
      </c>
      <c r="D210" s="82" t="str">
        <f t="shared" si="24"/>
        <v>ООО "Промсырье"</v>
      </c>
      <c r="E210" s="82" t="s">
        <v>329</v>
      </c>
      <c r="F210" s="294">
        <v>1.4E-2</v>
      </c>
      <c r="G210" s="83">
        <v>7.1000000000000005E-5</v>
      </c>
      <c r="H210" s="83">
        <f t="shared" si="23"/>
        <v>1.3929E-2</v>
      </c>
    </row>
    <row r="211" spans="1:10" ht="30" customHeight="1" x14ac:dyDescent="0.2">
      <c r="A211" s="81">
        <v>10</v>
      </c>
      <c r="B211" s="669"/>
      <c r="C211" s="82" t="s">
        <v>188</v>
      </c>
      <c r="D211" s="82" t="str">
        <f t="shared" si="24"/>
        <v>ООО "Лизард"</v>
      </c>
      <c r="E211" s="82" t="s">
        <v>329</v>
      </c>
      <c r="F211" s="294">
        <v>0</v>
      </c>
      <c r="G211" s="83">
        <v>0</v>
      </c>
      <c r="H211" s="83">
        <f>F211-G211</f>
        <v>0</v>
      </c>
    </row>
    <row r="212" spans="1:10" ht="30" customHeight="1" x14ac:dyDescent="0.2">
      <c r="A212" s="81">
        <v>11</v>
      </c>
      <c r="B212" s="669"/>
      <c r="C212" s="82" t="s">
        <v>189</v>
      </c>
      <c r="D212" s="82" t="str">
        <f t="shared" si="24"/>
        <v>ООО "Научно-производственный центр гидроавтоматики"</v>
      </c>
      <c r="E212" s="82" t="s">
        <v>329</v>
      </c>
      <c r="F212" s="294">
        <v>0</v>
      </c>
      <c r="G212" s="83">
        <v>0</v>
      </c>
      <c r="H212" s="83">
        <f t="shared" si="23"/>
        <v>0</v>
      </c>
    </row>
    <row r="213" spans="1:10" ht="30" customHeight="1" x14ac:dyDescent="0.2">
      <c r="A213" s="81">
        <v>12</v>
      </c>
      <c r="B213" s="669"/>
      <c r="C213" s="82" t="s">
        <v>648</v>
      </c>
      <c r="D213" s="82" t="str">
        <f t="shared" si="24"/>
        <v>ИП Климцова А.В.</v>
      </c>
      <c r="E213" s="82" t="s">
        <v>329</v>
      </c>
      <c r="F213" s="294">
        <v>0</v>
      </c>
      <c r="G213" s="83">
        <v>0</v>
      </c>
      <c r="H213" s="83">
        <f t="shared" ref="H213" si="25">F213-G213</f>
        <v>0</v>
      </c>
    </row>
    <row r="214" spans="1:10" ht="56.25" customHeight="1" x14ac:dyDescent="0.2">
      <c r="A214" s="81">
        <v>13</v>
      </c>
      <c r="B214" s="670"/>
      <c r="C214" s="82" t="s">
        <v>814</v>
      </c>
      <c r="D214" s="82" t="str">
        <f t="shared" si="24"/>
        <v>ООО "Технопарк "Тракторозаводский"</v>
      </c>
      <c r="E214" s="82" t="s">
        <v>329</v>
      </c>
      <c r="F214" s="294">
        <v>0</v>
      </c>
      <c r="G214" s="83">
        <v>0</v>
      </c>
      <c r="H214" s="83">
        <f t="shared" si="23"/>
        <v>0</v>
      </c>
      <c r="J214" s="531">
        <f>SUM(G202:G214)*1000</f>
        <v>592.96199999999999</v>
      </c>
    </row>
    <row r="215" spans="1:10" x14ac:dyDescent="0.3">
      <c r="H215" s="51" t="s">
        <v>141</v>
      </c>
    </row>
    <row r="216" spans="1:10" x14ac:dyDescent="0.3">
      <c r="H216" s="50" t="s">
        <v>110</v>
      </c>
    </row>
    <row r="217" spans="1:10" ht="12.75" customHeight="1" x14ac:dyDescent="0.3">
      <c r="H217" s="12" t="s">
        <v>182</v>
      </c>
    </row>
    <row r="219" spans="1:10" ht="20.25" x14ac:dyDescent="0.3">
      <c r="A219" s="677" t="s">
        <v>324</v>
      </c>
      <c r="B219" s="677"/>
      <c r="C219" s="677"/>
      <c r="D219" s="677"/>
      <c r="E219" s="677"/>
      <c r="F219" s="677"/>
      <c r="G219" s="677"/>
      <c r="H219" s="677"/>
    </row>
    <row r="220" spans="1:10" ht="20.25" x14ac:dyDescent="0.3">
      <c r="A220" s="135"/>
      <c r="B220" s="135"/>
      <c r="C220" s="136"/>
      <c r="D220" s="137" t="s">
        <v>325</v>
      </c>
      <c r="E220" s="126" t="s">
        <v>185</v>
      </c>
      <c r="F220" s="120"/>
      <c r="G220" s="135"/>
      <c r="H220" s="135"/>
    </row>
    <row r="221" spans="1:10" x14ac:dyDescent="0.3">
      <c r="A221" s="119"/>
      <c r="B221" s="119"/>
      <c r="C221"/>
      <c r="D221"/>
      <c r="E221" s="124" t="s">
        <v>13</v>
      </c>
      <c r="F221" s="120"/>
      <c r="G221" s="119"/>
      <c r="H221" s="119"/>
    </row>
    <row r="222" spans="1:10" x14ac:dyDescent="0.3">
      <c r="A222" s="119"/>
      <c r="B222" s="119"/>
      <c r="C222"/>
      <c r="D222"/>
      <c r="E222" s="87" t="s">
        <v>187</v>
      </c>
      <c r="F222" s="120"/>
      <c r="G222" s="119"/>
      <c r="H222" s="119"/>
    </row>
    <row r="223" spans="1:10" x14ac:dyDescent="0.3">
      <c r="A223" s="119"/>
      <c r="B223" s="119"/>
      <c r="C223"/>
      <c r="D223" s="87"/>
      <c r="E223" s="119"/>
      <c r="F223" s="120"/>
      <c r="G223" s="119"/>
      <c r="H223" s="119"/>
    </row>
    <row r="224" spans="1:10" x14ac:dyDescent="0.3">
      <c r="A224" s="119"/>
      <c r="B224" s="119"/>
      <c r="C224"/>
      <c r="D224" s="215" t="s">
        <v>340</v>
      </c>
      <c r="E224" s="134" t="s">
        <v>386</v>
      </c>
      <c r="F224" s="156" t="s">
        <v>504</v>
      </c>
      <c r="G224" s="119"/>
      <c r="H224" s="119"/>
    </row>
    <row r="225" spans="1:13" x14ac:dyDescent="0.3">
      <c r="B225" s="122"/>
      <c r="D225" s="122"/>
      <c r="E225" s="122"/>
      <c r="F225" s="156"/>
      <c r="G225" s="122"/>
      <c r="I225" s="122"/>
      <c r="J225" s="122"/>
      <c r="K225" s="123"/>
      <c r="L225" s="123"/>
      <c r="M225" s="123"/>
    </row>
    <row r="226" spans="1:13" s="133" customFormat="1" ht="24.75" customHeight="1" x14ac:dyDescent="0.2">
      <c r="A226" s="678" t="s">
        <v>518</v>
      </c>
      <c r="B226" s="678"/>
      <c r="C226" s="678"/>
      <c r="D226" s="678"/>
      <c r="E226" s="678"/>
      <c r="F226" s="678"/>
      <c r="G226" s="678"/>
      <c r="H226" s="678"/>
    </row>
    <row r="227" spans="1:13" ht="64.5" customHeight="1" x14ac:dyDescent="0.2">
      <c r="A227" s="79" t="s">
        <v>176</v>
      </c>
      <c r="B227" s="79" t="s">
        <v>327</v>
      </c>
      <c r="C227" s="79" t="s">
        <v>328</v>
      </c>
      <c r="D227" s="79" t="s">
        <v>177</v>
      </c>
      <c r="E227" s="79" t="s">
        <v>333</v>
      </c>
      <c r="F227" s="292" t="s">
        <v>332</v>
      </c>
      <c r="G227" s="79" t="s">
        <v>331</v>
      </c>
      <c r="H227" s="79" t="s">
        <v>330</v>
      </c>
    </row>
    <row r="228" spans="1:13" x14ac:dyDescent="0.2">
      <c r="A228" s="80"/>
      <c r="B228" s="80">
        <v>1</v>
      </c>
      <c r="C228" s="80">
        <v>2</v>
      </c>
      <c r="D228" s="80">
        <v>3</v>
      </c>
      <c r="E228" s="80">
        <v>4</v>
      </c>
      <c r="F228" s="293">
        <v>5</v>
      </c>
      <c r="G228" s="80">
        <v>6</v>
      </c>
      <c r="H228" s="80">
        <v>7</v>
      </c>
    </row>
    <row r="229" spans="1:13" ht="30" customHeight="1" x14ac:dyDescent="0.2">
      <c r="A229" s="81">
        <v>1</v>
      </c>
      <c r="B229" s="668" t="s">
        <v>385</v>
      </c>
      <c r="C229" s="82" t="s">
        <v>178</v>
      </c>
      <c r="D229" s="82" t="s">
        <v>178</v>
      </c>
      <c r="E229" s="82" t="s">
        <v>329</v>
      </c>
      <c r="F229" s="294">
        <f>'Прил.4_форма-6-ПЛАНналич.возм'!F229</f>
        <v>0.3</v>
      </c>
      <c r="G229" s="83">
        <v>0.41986000000000001</v>
      </c>
      <c r="H229" s="83">
        <f>F229-G229</f>
        <v>-0.11986000000000002</v>
      </c>
    </row>
    <row r="230" spans="1:13" ht="30" customHeight="1" x14ac:dyDescent="0.2">
      <c r="A230" s="81">
        <v>2</v>
      </c>
      <c r="B230" s="669"/>
      <c r="C230" s="82" t="s">
        <v>179</v>
      </c>
      <c r="D230" s="82" t="s">
        <v>179</v>
      </c>
      <c r="E230" s="82" t="s">
        <v>329</v>
      </c>
      <c r="F230" s="294">
        <f>'Прил.4_форма-6-ПЛАНналич.возм'!F230</f>
        <v>0.22</v>
      </c>
      <c r="G230" s="83">
        <v>0.16736899999999999</v>
      </c>
      <c r="H230" s="83">
        <f t="shared" ref="H230:H241" si="26">F230-G230</f>
        <v>5.2631000000000011E-2</v>
      </c>
    </row>
    <row r="231" spans="1:13" ht="30" customHeight="1" x14ac:dyDescent="0.2">
      <c r="A231" s="81">
        <v>3</v>
      </c>
      <c r="B231" s="669"/>
      <c r="C231" s="82" t="s">
        <v>184</v>
      </c>
      <c r="D231" s="82" t="str">
        <f t="shared" ref="D231:D241" si="27">C231</f>
        <v>ООО "КРУГ"</v>
      </c>
      <c r="E231" s="82" t="s">
        <v>329</v>
      </c>
      <c r="F231" s="294">
        <f>'Прил.4_форма-6-ПЛАНналич.возм'!F231</f>
        <v>3.3924999999999997E-2</v>
      </c>
      <c r="G231" s="83">
        <v>2.3116000000000001E-2</v>
      </c>
      <c r="H231" s="83">
        <f t="shared" si="26"/>
        <v>1.0808999999999996E-2</v>
      </c>
    </row>
    <row r="232" spans="1:13" ht="30" customHeight="1" x14ac:dyDescent="0.2">
      <c r="A232" s="81">
        <v>4</v>
      </c>
      <c r="B232" s="669"/>
      <c r="C232" s="82" t="s">
        <v>183</v>
      </c>
      <c r="D232" s="82" t="str">
        <f t="shared" si="27"/>
        <v>ИП Первухин Л.В.</v>
      </c>
      <c r="E232" s="82" t="s">
        <v>329</v>
      </c>
      <c r="F232" s="294">
        <f>'Прил.4_форма-6-ПЛАНналич.возм'!F232</f>
        <v>1.5E-3</v>
      </c>
      <c r="G232" s="83">
        <v>3.0200000000000002E-4</v>
      </c>
      <c r="H232" s="83">
        <f t="shared" si="26"/>
        <v>1.1980000000000001E-3</v>
      </c>
      <c r="K232" s="133" t="s">
        <v>815</v>
      </c>
    </row>
    <row r="233" spans="1:13" ht="30" customHeight="1" x14ac:dyDescent="0.2">
      <c r="A233" s="81">
        <v>5</v>
      </c>
      <c r="B233" s="669"/>
      <c r="C233" s="82" t="s">
        <v>180</v>
      </c>
      <c r="D233" s="82" t="str">
        <f t="shared" si="27"/>
        <v>АО "ТНН"</v>
      </c>
      <c r="E233" s="82" t="s">
        <v>329</v>
      </c>
      <c r="F233" s="673">
        <f>'Прил.4_форма-6-ПЛАНналич.возм'!F233</f>
        <v>5.0000000000000001E-3</v>
      </c>
      <c r="G233" s="675">
        <v>5.1209999999999997E-3</v>
      </c>
      <c r="H233" s="675">
        <f t="shared" si="26"/>
        <v>-1.2099999999999958E-4</v>
      </c>
    </row>
    <row r="234" spans="1:13" ht="30" customHeight="1" x14ac:dyDescent="0.2">
      <c r="A234" s="81">
        <v>6</v>
      </c>
      <c r="B234" s="669"/>
      <c r="C234" s="82" t="s">
        <v>180</v>
      </c>
      <c r="D234" s="82" t="str">
        <f>C234</f>
        <v>АО "ТНН"</v>
      </c>
      <c r="E234" s="82" t="s">
        <v>329</v>
      </c>
      <c r="F234" s="674"/>
      <c r="G234" s="676"/>
      <c r="H234" s="676"/>
    </row>
    <row r="235" spans="1:13" ht="30" customHeight="1" x14ac:dyDescent="0.2">
      <c r="A235" s="81">
        <v>7</v>
      </c>
      <c r="B235" s="669"/>
      <c r="C235" s="82" t="s">
        <v>181</v>
      </c>
      <c r="D235" s="82" t="str">
        <f t="shared" si="27"/>
        <v>АО "РЭД"</v>
      </c>
      <c r="E235" s="82" t="s">
        <v>329</v>
      </c>
      <c r="F235" s="294">
        <f>'Прил.4_форма-6-ПЛАНналич.возм'!F235</f>
        <v>0.11070000000000001</v>
      </c>
      <c r="G235" s="83">
        <v>1.5806000000000001E-2</v>
      </c>
      <c r="H235" s="83">
        <f t="shared" si="26"/>
        <v>9.4894000000000006E-2</v>
      </c>
    </row>
    <row r="236" spans="1:13" ht="30" customHeight="1" x14ac:dyDescent="0.2">
      <c r="A236" s="81">
        <v>8</v>
      </c>
      <c r="B236" s="669"/>
      <c r="C236" s="82" t="s">
        <v>384</v>
      </c>
      <c r="D236" s="82" t="str">
        <f t="shared" si="27"/>
        <v>ООО "РАМА"</v>
      </c>
      <c r="E236" s="82" t="s">
        <v>329</v>
      </c>
      <c r="F236" s="294">
        <f>'Прил.4_форма-6-ПЛАНналич.возм'!F236</f>
        <v>8.2000000000000007E-3</v>
      </c>
      <c r="G236" s="83">
        <v>4.6799999999999999E-4</v>
      </c>
      <c r="H236" s="83">
        <f t="shared" si="26"/>
        <v>7.732000000000001E-3</v>
      </c>
    </row>
    <row r="237" spans="1:13" ht="30" customHeight="1" x14ac:dyDescent="0.2">
      <c r="A237" s="81">
        <v>9</v>
      </c>
      <c r="B237" s="669"/>
      <c r="C237" s="82" t="s">
        <v>447</v>
      </c>
      <c r="D237" s="82" t="str">
        <f t="shared" si="27"/>
        <v>ООО "Промсырье"</v>
      </c>
      <c r="E237" s="82" t="s">
        <v>329</v>
      </c>
      <c r="F237" s="294">
        <v>0.01</v>
      </c>
      <c r="G237" s="83">
        <v>2.72E-4</v>
      </c>
      <c r="H237" s="83">
        <f t="shared" si="26"/>
        <v>9.7280000000000005E-3</v>
      </c>
    </row>
    <row r="238" spans="1:13" ht="30" customHeight="1" x14ac:dyDescent="0.2">
      <c r="A238" s="81">
        <v>10</v>
      </c>
      <c r="B238" s="669"/>
      <c r="C238" s="82" t="s">
        <v>188</v>
      </c>
      <c r="D238" s="82" t="str">
        <f t="shared" si="27"/>
        <v>ООО "Лизард"</v>
      </c>
      <c r="E238" s="82" t="s">
        <v>329</v>
      </c>
      <c r="F238" s="294">
        <v>0</v>
      </c>
      <c r="G238" s="83">
        <v>0</v>
      </c>
      <c r="H238" s="83">
        <f t="shared" si="26"/>
        <v>0</v>
      </c>
    </row>
    <row r="239" spans="1:13" ht="47.25" customHeight="1" x14ac:dyDescent="0.2">
      <c r="A239" s="81">
        <v>11</v>
      </c>
      <c r="B239" s="669"/>
      <c r="C239" s="82" t="s">
        <v>189</v>
      </c>
      <c r="D239" s="82" t="str">
        <f t="shared" si="27"/>
        <v>ООО "Научно-производственный центр гидроавтоматики"</v>
      </c>
      <c r="E239" s="82" t="s">
        <v>329</v>
      </c>
      <c r="F239" s="294">
        <v>0</v>
      </c>
      <c r="G239" s="83">
        <v>0</v>
      </c>
      <c r="H239" s="83">
        <f t="shared" si="26"/>
        <v>0</v>
      </c>
    </row>
    <row r="240" spans="1:13" ht="30" customHeight="1" x14ac:dyDescent="0.2">
      <c r="A240" s="81">
        <v>12</v>
      </c>
      <c r="B240" s="669"/>
      <c r="C240" s="82" t="s">
        <v>648</v>
      </c>
      <c r="D240" s="82" t="str">
        <f t="shared" si="27"/>
        <v>ИП Климцова А.В.</v>
      </c>
      <c r="E240" s="82" t="s">
        <v>329</v>
      </c>
      <c r="F240" s="294">
        <v>0</v>
      </c>
      <c r="G240" s="83">
        <v>0</v>
      </c>
      <c r="H240" s="83">
        <f t="shared" si="26"/>
        <v>0</v>
      </c>
    </row>
    <row r="241" spans="1:13" ht="41.25" customHeight="1" x14ac:dyDescent="0.2">
      <c r="A241" s="81">
        <v>13</v>
      </c>
      <c r="B241" s="670"/>
      <c r="C241" s="82" t="s">
        <v>814</v>
      </c>
      <c r="D241" s="82" t="str">
        <f t="shared" si="27"/>
        <v>ООО "Технопарк "Тракторозаводский"</v>
      </c>
      <c r="E241" s="82" t="s">
        <v>329</v>
      </c>
      <c r="F241" s="294">
        <v>0</v>
      </c>
      <c r="G241" s="83">
        <v>0</v>
      </c>
      <c r="H241" s="83">
        <f t="shared" si="26"/>
        <v>0</v>
      </c>
      <c r="J241" s="531">
        <f>SUM(G229:G241)*1000</f>
        <v>632.31400000000019</v>
      </c>
    </row>
    <row r="242" spans="1:13" x14ac:dyDescent="0.3">
      <c r="H242" s="51" t="s">
        <v>141</v>
      </c>
    </row>
    <row r="243" spans="1:13" x14ac:dyDescent="0.3">
      <c r="H243" s="50" t="s">
        <v>110</v>
      </c>
    </row>
    <row r="244" spans="1:13" ht="12.75" customHeight="1" x14ac:dyDescent="0.3">
      <c r="H244" s="12" t="s">
        <v>182</v>
      </c>
    </row>
    <row r="246" spans="1:13" ht="20.25" x14ac:dyDescent="0.3">
      <c r="A246" s="677" t="s">
        <v>324</v>
      </c>
      <c r="B246" s="677"/>
      <c r="C246" s="677"/>
      <c r="D246" s="677"/>
      <c r="E246" s="677"/>
      <c r="F246" s="677"/>
      <c r="G246" s="677"/>
      <c r="H246" s="677"/>
    </row>
    <row r="247" spans="1:13" ht="20.25" x14ac:dyDescent="0.3">
      <c r="A247" s="135"/>
      <c r="B247" s="135"/>
      <c r="C247" s="136"/>
      <c r="D247" s="137" t="s">
        <v>325</v>
      </c>
      <c r="E247" s="126" t="s">
        <v>185</v>
      </c>
      <c r="F247" s="120"/>
      <c r="G247" s="135"/>
      <c r="H247" s="135"/>
    </row>
    <row r="248" spans="1:13" x14ac:dyDescent="0.3">
      <c r="A248" s="119"/>
      <c r="B248" s="119"/>
      <c r="C248"/>
      <c r="D248"/>
      <c r="E248" s="124" t="s">
        <v>13</v>
      </c>
      <c r="F248" s="120"/>
      <c r="G248" s="119"/>
      <c r="H248" s="119"/>
    </row>
    <row r="249" spans="1:13" x14ac:dyDescent="0.3">
      <c r="A249" s="119"/>
      <c r="B249" s="119"/>
      <c r="C249"/>
      <c r="D249"/>
      <c r="E249" s="87" t="s">
        <v>187</v>
      </c>
      <c r="F249" s="120"/>
      <c r="G249" s="119"/>
      <c r="H249" s="119"/>
    </row>
    <row r="250" spans="1:13" x14ac:dyDescent="0.3">
      <c r="A250" s="119"/>
      <c r="B250" s="119"/>
      <c r="C250"/>
      <c r="D250" s="87"/>
      <c r="E250" s="119"/>
      <c r="F250" s="120"/>
      <c r="G250" s="119"/>
      <c r="H250" s="119"/>
    </row>
    <row r="251" spans="1:13" x14ac:dyDescent="0.3">
      <c r="A251" s="119"/>
      <c r="B251" s="119"/>
      <c r="C251"/>
      <c r="D251" s="220" t="s">
        <v>340</v>
      </c>
      <c r="E251" s="134" t="s">
        <v>387</v>
      </c>
      <c r="F251" s="156" t="s">
        <v>504</v>
      </c>
      <c r="G251" s="119"/>
      <c r="H251" s="119"/>
    </row>
    <row r="252" spans="1:13" x14ac:dyDescent="0.3">
      <c r="B252" s="122"/>
      <c r="D252" s="122"/>
      <c r="E252" s="122"/>
      <c r="F252" s="156"/>
      <c r="G252" s="122"/>
      <c r="I252" s="122"/>
      <c r="J252" s="122"/>
      <c r="K252" s="123"/>
      <c r="L252" s="123"/>
      <c r="M252" s="123"/>
    </row>
    <row r="253" spans="1:13" s="133" customFormat="1" ht="37.5" customHeight="1" x14ac:dyDescent="0.2">
      <c r="A253" s="678" t="s">
        <v>516</v>
      </c>
      <c r="B253" s="678"/>
      <c r="C253" s="678"/>
      <c r="D253" s="678"/>
      <c r="E253" s="678"/>
      <c r="F253" s="678"/>
      <c r="G253" s="678"/>
      <c r="H253" s="678"/>
    </row>
    <row r="254" spans="1:13" ht="51.75" customHeight="1" x14ac:dyDescent="0.2">
      <c r="A254" s="79" t="s">
        <v>176</v>
      </c>
      <c r="B254" s="79" t="s">
        <v>327</v>
      </c>
      <c r="C254" s="79" t="s">
        <v>328</v>
      </c>
      <c r="D254" s="79" t="s">
        <v>177</v>
      </c>
      <c r="E254" s="79" t="s">
        <v>333</v>
      </c>
      <c r="F254" s="292" t="s">
        <v>332</v>
      </c>
      <c r="G254" s="79" t="s">
        <v>331</v>
      </c>
      <c r="H254" s="79" t="s">
        <v>330</v>
      </c>
    </row>
    <row r="255" spans="1:13" x14ac:dyDescent="0.2">
      <c r="A255" s="80"/>
      <c r="B255" s="80">
        <v>1</v>
      </c>
      <c r="C255" s="80">
        <v>2</v>
      </c>
      <c r="D255" s="80">
        <v>3</v>
      </c>
      <c r="E255" s="80">
        <v>4</v>
      </c>
      <c r="F255" s="293">
        <v>5</v>
      </c>
      <c r="G255" s="80">
        <v>6</v>
      </c>
      <c r="H255" s="80">
        <v>7</v>
      </c>
    </row>
    <row r="256" spans="1:13" ht="30" customHeight="1" x14ac:dyDescent="0.2">
      <c r="A256" s="81">
        <v>1</v>
      </c>
      <c r="B256" s="668" t="s">
        <v>385</v>
      </c>
      <c r="C256" s="82" t="s">
        <v>178</v>
      </c>
      <c r="D256" s="82" t="s">
        <v>178</v>
      </c>
      <c r="E256" s="82" t="s">
        <v>329</v>
      </c>
      <c r="F256" s="294">
        <f>'Прил.4_форма-6-ПЛАНналич.возм'!F256</f>
        <v>0.45</v>
      </c>
      <c r="G256" s="83">
        <v>0.46509299999999998</v>
      </c>
      <c r="H256" s="83">
        <f>F256-G256</f>
        <v>-1.5092999999999968E-2</v>
      </c>
    </row>
    <row r="257" spans="1:13" ht="30" customHeight="1" x14ac:dyDescent="0.2">
      <c r="A257" s="81">
        <v>2</v>
      </c>
      <c r="B257" s="669"/>
      <c r="C257" s="82" t="s">
        <v>179</v>
      </c>
      <c r="D257" s="82" t="s">
        <v>179</v>
      </c>
      <c r="E257" s="82" t="s">
        <v>329</v>
      </c>
      <c r="F257" s="294">
        <f>'Прил.4_форма-6-ПЛАНналич.возм'!F257</f>
        <v>0.25</v>
      </c>
      <c r="G257" s="83">
        <v>0.20513100000000001</v>
      </c>
      <c r="H257" s="83">
        <f t="shared" ref="H257:H268" si="28">F257-G257</f>
        <v>4.4868999999999992E-2</v>
      </c>
    </row>
    <row r="258" spans="1:13" ht="30" customHeight="1" x14ac:dyDescent="0.2">
      <c r="A258" s="81">
        <v>3</v>
      </c>
      <c r="B258" s="669"/>
      <c r="C258" s="82" t="s">
        <v>184</v>
      </c>
      <c r="D258" s="82" t="str">
        <f t="shared" ref="D258:D268" si="29">C258</f>
        <v>ООО "КРУГ"</v>
      </c>
      <c r="E258" s="82" t="s">
        <v>329</v>
      </c>
      <c r="F258" s="294">
        <f>'Прил.4_форма-6-ПЛАНналич.возм'!F258</f>
        <v>5.2912000000000001E-2</v>
      </c>
      <c r="G258" s="83">
        <v>1.4737E-2</v>
      </c>
      <c r="H258" s="83">
        <f t="shared" si="28"/>
        <v>3.8175000000000001E-2</v>
      </c>
    </row>
    <row r="259" spans="1:13" ht="30" customHeight="1" x14ac:dyDescent="0.2">
      <c r="A259" s="81">
        <v>4</v>
      </c>
      <c r="B259" s="669"/>
      <c r="C259" s="82" t="s">
        <v>183</v>
      </c>
      <c r="D259" s="82" t="str">
        <f t="shared" si="29"/>
        <v>ИП Первухин Л.В.</v>
      </c>
      <c r="E259" s="82" t="s">
        <v>329</v>
      </c>
      <c r="F259" s="294">
        <f>'Прил.4_форма-6-ПЛАНналич.возм'!F259</f>
        <v>0.01</v>
      </c>
      <c r="G259" s="83">
        <v>5.2509999999999996E-3</v>
      </c>
      <c r="H259" s="83">
        <f t="shared" si="28"/>
        <v>4.7490000000000006E-3</v>
      </c>
    </row>
    <row r="260" spans="1:13" ht="30" customHeight="1" x14ac:dyDescent="0.2">
      <c r="A260" s="81">
        <v>5</v>
      </c>
      <c r="B260" s="669"/>
      <c r="C260" s="82" t="s">
        <v>180</v>
      </c>
      <c r="D260" s="82" t="str">
        <f t="shared" si="29"/>
        <v>АО "ТНН"</v>
      </c>
      <c r="E260" s="82" t="s">
        <v>329</v>
      </c>
      <c r="F260" s="673">
        <f>'Прил.4_форма-6-ПЛАНналич.возм'!F260</f>
        <v>0.04</v>
      </c>
      <c r="G260" s="675">
        <v>2.1274999999999999E-2</v>
      </c>
      <c r="H260" s="675">
        <f t="shared" si="28"/>
        <v>1.8725000000000002E-2</v>
      </c>
    </row>
    <row r="261" spans="1:13" ht="30" customHeight="1" x14ac:dyDescent="0.2">
      <c r="A261" s="81">
        <v>6</v>
      </c>
      <c r="B261" s="669"/>
      <c r="C261" s="82" t="s">
        <v>180</v>
      </c>
      <c r="D261" s="82" t="str">
        <f>C261</f>
        <v>АО "ТНН"</v>
      </c>
      <c r="E261" s="82" t="s">
        <v>329</v>
      </c>
      <c r="F261" s="674"/>
      <c r="G261" s="676"/>
      <c r="H261" s="676"/>
    </row>
    <row r="262" spans="1:13" ht="30" customHeight="1" x14ac:dyDescent="0.2">
      <c r="A262" s="81">
        <v>7</v>
      </c>
      <c r="B262" s="669"/>
      <c r="C262" s="82" t="s">
        <v>181</v>
      </c>
      <c r="D262" s="82" t="str">
        <f t="shared" si="29"/>
        <v>АО "РЭД"</v>
      </c>
      <c r="E262" s="82" t="s">
        <v>329</v>
      </c>
      <c r="F262" s="294">
        <f>'Прил.4_форма-6-ПЛАНналич.возм'!F262</f>
        <v>0.29516999999999999</v>
      </c>
      <c r="G262" s="83">
        <v>8.4631999999999999E-2</v>
      </c>
      <c r="H262" s="83">
        <f t="shared" si="28"/>
        <v>0.210538</v>
      </c>
    </row>
    <row r="263" spans="1:13" ht="30" customHeight="1" x14ac:dyDescent="0.2">
      <c r="A263" s="81">
        <v>8</v>
      </c>
      <c r="B263" s="669"/>
      <c r="C263" s="82" t="s">
        <v>384</v>
      </c>
      <c r="D263" s="82" t="str">
        <f t="shared" si="29"/>
        <v>ООО "РАМА"</v>
      </c>
      <c r="E263" s="82" t="s">
        <v>329</v>
      </c>
      <c r="F263" s="294">
        <f>'Прил.4_форма-6-ПЛАНналич.возм'!F263</f>
        <v>1.72E-2</v>
      </c>
      <c r="G263" s="83">
        <v>3.1679999999999998E-3</v>
      </c>
      <c r="H263" s="83">
        <f t="shared" si="28"/>
        <v>1.4031999999999999E-2</v>
      </c>
    </row>
    <row r="264" spans="1:13" ht="30" customHeight="1" x14ac:dyDescent="0.2">
      <c r="A264" s="81">
        <v>9</v>
      </c>
      <c r="B264" s="669"/>
      <c r="C264" s="82" t="s">
        <v>447</v>
      </c>
      <c r="D264" s="82" t="str">
        <f t="shared" si="29"/>
        <v>ООО "Промсырье"</v>
      </c>
      <c r="E264" s="82" t="s">
        <v>329</v>
      </c>
      <c r="F264" s="294">
        <v>0.01</v>
      </c>
      <c r="G264" s="83">
        <v>9.3800000000000003E-4</v>
      </c>
      <c r="H264" s="83">
        <f t="shared" si="28"/>
        <v>9.0620000000000006E-3</v>
      </c>
    </row>
    <row r="265" spans="1:13" ht="30" customHeight="1" x14ac:dyDescent="0.2">
      <c r="A265" s="81">
        <v>10</v>
      </c>
      <c r="B265" s="669"/>
      <c r="C265" s="82" t="s">
        <v>188</v>
      </c>
      <c r="D265" s="82" t="str">
        <f t="shared" si="29"/>
        <v>ООО "Лизард"</v>
      </c>
      <c r="E265" s="82" t="s">
        <v>329</v>
      </c>
      <c r="F265" s="294">
        <v>0</v>
      </c>
      <c r="G265" s="83">
        <v>0</v>
      </c>
      <c r="H265" s="83">
        <f t="shared" si="28"/>
        <v>0</v>
      </c>
    </row>
    <row r="266" spans="1:13" ht="47.25" customHeight="1" x14ac:dyDescent="0.2">
      <c r="A266" s="81">
        <v>11</v>
      </c>
      <c r="B266" s="669"/>
      <c r="C266" s="82" t="s">
        <v>189</v>
      </c>
      <c r="D266" s="82" t="str">
        <f t="shared" si="29"/>
        <v>ООО "Научно-производственный центр гидроавтоматики"</v>
      </c>
      <c r="E266" s="82" t="s">
        <v>329</v>
      </c>
      <c r="F266" s="294">
        <v>0</v>
      </c>
      <c r="G266" s="83">
        <v>0</v>
      </c>
      <c r="H266" s="83">
        <f t="shared" si="28"/>
        <v>0</v>
      </c>
      <c r="M266" t="s">
        <v>191</v>
      </c>
    </row>
    <row r="267" spans="1:13" ht="30" customHeight="1" x14ac:dyDescent="0.2">
      <c r="A267" s="81">
        <v>12</v>
      </c>
      <c r="B267" s="669"/>
      <c r="C267" s="82" t="s">
        <v>648</v>
      </c>
      <c r="D267" s="82" t="str">
        <f t="shared" si="29"/>
        <v>ИП Климцова А.В.</v>
      </c>
      <c r="E267" s="82" t="s">
        <v>329</v>
      </c>
      <c r="F267" s="294">
        <v>0</v>
      </c>
      <c r="G267" s="83">
        <v>1.6130000000000001E-3</v>
      </c>
      <c r="H267" s="83">
        <f t="shared" ref="H267" si="30">F267-G267</f>
        <v>-1.6130000000000001E-3</v>
      </c>
    </row>
    <row r="268" spans="1:13" ht="33.75" customHeight="1" x14ac:dyDescent="0.2">
      <c r="A268" s="81">
        <v>13</v>
      </c>
      <c r="B268" s="670"/>
      <c r="C268" s="82" t="s">
        <v>814</v>
      </c>
      <c r="D268" s="82" t="str">
        <f t="shared" si="29"/>
        <v>ООО "Технопарк "Тракторозаводский"</v>
      </c>
      <c r="E268" s="82" t="s">
        <v>329</v>
      </c>
      <c r="F268" s="294">
        <v>0</v>
      </c>
      <c r="G268" s="83">
        <v>0</v>
      </c>
      <c r="H268" s="83">
        <f t="shared" si="28"/>
        <v>0</v>
      </c>
      <c r="J268" s="531">
        <f>SUM(G256:G268)*1000</f>
        <v>801.83799999999997</v>
      </c>
    </row>
    <row r="269" spans="1:13" x14ac:dyDescent="0.3">
      <c r="H269" s="51" t="s">
        <v>141</v>
      </c>
    </row>
    <row r="270" spans="1:13" x14ac:dyDescent="0.3">
      <c r="H270" s="50" t="s">
        <v>110</v>
      </c>
    </row>
    <row r="271" spans="1:13" ht="12.75" customHeight="1" x14ac:dyDescent="0.3">
      <c r="H271" s="12" t="s">
        <v>182</v>
      </c>
    </row>
    <row r="273" spans="1:13" ht="20.25" x14ac:dyDescent="0.3">
      <c r="A273" s="677" t="s">
        <v>324</v>
      </c>
      <c r="B273" s="677"/>
      <c r="C273" s="677"/>
      <c r="D273" s="677"/>
      <c r="E273" s="677"/>
      <c r="F273" s="677"/>
      <c r="G273" s="677"/>
      <c r="H273" s="677"/>
    </row>
    <row r="274" spans="1:13" ht="20.25" x14ac:dyDescent="0.3">
      <c r="A274" s="135"/>
      <c r="B274" s="135"/>
      <c r="C274" s="136"/>
      <c r="D274" s="137" t="s">
        <v>325</v>
      </c>
      <c r="E274" s="126" t="s">
        <v>185</v>
      </c>
      <c r="F274" s="120"/>
      <c r="G274" s="135"/>
      <c r="H274" s="135"/>
    </row>
    <row r="275" spans="1:13" x14ac:dyDescent="0.3">
      <c r="A275" s="119"/>
      <c r="B275" s="119"/>
      <c r="C275"/>
      <c r="D275"/>
      <c r="E275" s="124" t="s">
        <v>13</v>
      </c>
      <c r="F275" s="120"/>
      <c r="G275" s="119"/>
      <c r="H275" s="119"/>
    </row>
    <row r="276" spans="1:13" x14ac:dyDescent="0.3">
      <c r="A276" s="119"/>
      <c r="B276" s="119"/>
      <c r="C276"/>
      <c r="D276"/>
      <c r="E276" s="87" t="s">
        <v>187</v>
      </c>
      <c r="F276" s="120"/>
      <c r="G276" s="119"/>
      <c r="H276" s="119"/>
    </row>
    <row r="277" spans="1:13" x14ac:dyDescent="0.3">
      <c r="A277" s="119"/>
      <c r="B277" s="119"/>
      <c r="C277"/>
      <c r="D277" s="87"/>
      <c r="E277" s="119"/>
      <c r="F277" s="120"/>
      <c r="G277" s="119"/>
      <c r="H277" s="119"/>
    </row>
    <row r="278" spans="1:13" x14ac:dyDescent="0.3">
      <c r="A278" s="119"/>
      <c r="B278" s="119"/>
      <c r="C278"/>
      <c r="D278" s="224" t="s">
        <v>340</v>
      </c>
      <c r="E278" s="134" t="s">
        <v>388</v>
      </c>
      <c r="F278" s="156" t="s">
        <v>504</v>
      </c>
      <c r="G278" s="119"/>
      <c r="H278" s="119"/>
    </row>
    <row r="279" spans="1:13" x14ac:dyDescent="0.3">
      <c r="B279" s="122"/>
      <c r="D279" s="122"/>
      <c r="E279" s="122"/>
      <c r="F279" s="156"/>
      <c r="G279" s="122"/>
      <c r="I279" s="122"/>
      <c r="J279" s="122"/>
      <c r="K279" s="123"/>
      <c r="L279" s="123"/>
      <c r="M279" s="123"/>
    </row>
    <row r="280" spans="1:13" s="133" customFormat="1" ht="37.5" customHeight="1" x14ac:dyDescent="0.2">
      <c r="A280" s="678" t="s">
        <v>519</v>
      </c>
      <c r="B280" s="678"/>
      <c r="C280" s="678"/>
      <c r="D280" s="678"/>
      <c r="E280" s="678"/>
      <c r="F280" s="678"/>
      <c r="G280" s="678"/>
      <c r="H280" s="678"/>
    </row>
    <row r="281" spans="1:13" ht="83.25" customHeight="1" x14ac:dyDescent="0.2">
      <c r="A281" s="79" t="s">
        <v>176</v>
      </c>
      <c r="B281" s="79" t="s">
        <v>327</v>
      </c>
      <c r="C281" s="79" t="s">
        <v>328</v>
      </c>
      <c r="D281" s="79" t="s">
        <v>177</v>
      </c>
      <c r="E281" s="79" t="s">
        <v>333</v>
      </c>
      <c r="F281" s="292" t="s">
        <v>332</v>
      </c>
      <c r="G281" s="79" t="s">
        <v>331</v>
      </c>
      <c r="H281" s="79" t="s">
        <v>330</v>
      </c>
    </row>
    <row r="282" spans="1:13" x14ac:dyDescent="0.2">
      <c r="A282" s="80"/>
      <c r="B282" s="80">
        <v>1</v>
      </c>
      <c r="C282" s="80">
        <v>2</v>
      </c>
      <c r="D282" s="80">
        <v>3</v>
      </c>
      <c r="E282" s="80">
        <v>4</v>
      </c>
      <c r="F282" s="293">
        <v>5</v>
      </c>
      <c r="G282" s="80">
        <v>6</v>
      </c>
      <c r="H282" s="80">
        <v>7</v>
      </c>
    </row>
    <row r="283" spans="1:13" ht="30" customHeight="1" x14ac:dyDescent="0.2">
      <c r="A283" s="81">
        <v>1</v>
      </c>
      <c r="B283" s="668" t="s">
        <v>385</v>
      </c>
      <c r="C283" s="82" t="s">
        <v>178</v>
      </c>
      <c r="D283" s="82" t="s">
        <v>178</v>
      </c>
      <c r="E283" s="82" t="s">
        <v>329</v>
      </c>
      <c r="F283" s="294">
        <f>'Прил.4_форма-6-ПЛАНналич.возм'!F283</f>
        <v>0.7</v>
      </c>
      <c r="G283" s="83">
        <v>0.58423099999999994</v>
      </c>
      <c r="H283" s="83">
        <f>F283-G283</f>
        <v>0.11576900000000001</v>
      </c>
    </row>
    <row r="284" spans="1:13" ht="30" customHeight="1" x14ac:dyDescent="0.2">
      <c r="A284" s="81">
        <v>2</v>
      </c>
      <c r="B284" s="669"/>
      <c r="C284" s="82" t="s">
        <v>179</v>
      </c>
      <c r="D284" s="82" t="s">
        <v>179</v>
      </c>
      <c r="E284" s="82" t="s">
        <v>329</v>
      </c>
      <c r="F284" s="294">
        <f>'Прил.4_форма-6-ПЛАНналич.возм'!F284</f>
        <v>0.27500000000000002</v>
      </c>
      <c r="G284" s="83">
        <v>0.24911900000000001</v>
      </c>
      <c r="H284" s="83">
        <f t="shared" ref="H284:H295" si="31">F284-G284</f>
        <v>2.5881000000000015E-2</v>
      </c>
    </row>
    <row r="285" spans="1:13" ht="30" customHeight="1" x14ac:dyDescent="0.2">
      <c r="A285" s="81">
        <v>3</v>
      </c>
      <c r="B285" s="669"/>
      <c r="C285" s="82" t="s">
        <v>184</v>
      </c>
      <c r="D285" s="82" t="str">
        <f t="shared" ref="D285:D295" si="32">C285</f>
        <v>ООО "КРУГ"</v>
      </c>
      <c r="E285" s="82" t="s">
        <v>329</v>
      </c>
      <c r="F285" s="294">
        <f>'Прил.4_форма-6-ПЛАНналич.возм'!F285</f>
        <v>1.1115E-2</v>
      </c>
      <c r="G285" s="83">
        <v>1.9059E-2</v>
      </c>
      <c r="H285" s="83">
        <f t="shared" si="31"/>
        <v>-7.9439999999999997E-3</v>
      </c>
    </row>
    <row r="286" spans="1:13" ht="30" customHeight="1" x14ac:dyDescent="0.2">
      <c r="A286" s="81">
        <v>4</v>
      </c>
      <c r="B286" s="669"/>
      <c r="C286" s="82" t="s">
        <v>183</v>
      </c>
      <c r="D286" s="82" t="str">
        <f t="shared" si="32"/>
        <v>ИП Первухин Л.В.</v>
      </c>
      <c r="E286" s="82" t="s">
        <v>329</v>
      </c>
      <c r="F286" s="294">
        <f>'Прил.4_форма-6-ПЛАНналич.возм'!F286</f>
        <v>0.01</v>
      </c>
      <c r="G286" s="83">
        <v>1.3043000000000001E-2</v>
      </c>
      <c r="H286" s="83">
        <f t="shared" si="31"/>
        <v>-3.0430000000000006E-3</v>
      </c>
    </row>
    <row r="287" spans="1:13" ht="30" customHeight="1" x14ac:dyDescent="0.2">
      <c r="A287" s="81">
        <v>5</v>
      </c>
      <c r="B287" s="669"/>
      <c r="C287" s="82" t="s">
        <v>180</v>
      </c>
      <c r="D287" s="82" t="str">
        <f t="shared" si="32"/>
        <v>АО "ТНН"</v>
      </c>
      <c r="E287" s="82" t="s">
        <v>329</v>
      </c>
      <c r="F287" s="673">
        <f>'Прил.4_форма-6-ПЛАНналич.возм'!F287</f>
        <v>0.08</v>
      </c>
      <c r="G287" s="675">
        <v>6.6490999999999995E-2</v>
      </c>
      <c r="H287" s="675">
        <f t="shared" si="31"/>
        <v>1.3509000000000007E-2</v>
      </c>
    </row>
    <row r="288" spans="1:13" ht="30" customHeight="1" x14ac:dyDescent="0.2">
      <c r="A288" s="81">
        <v>6</v>
      </c>
      <c r="B288" s="669"/>
      <c r="C288" s="82" t="s">
        <v>180</v>
      </c>
      <c r="D288" s="82" t="str">
        <f>C288</f>
        <v>АО "ТНН"</v>
      </c>
      <c r="E288" s="82" t="s">
        <v>329</v>
      </c>
      <c r="F288" s="674"/>
      <c r="G288" s="676"/>
      <c r="H288" s="676"/>
    </row>
    <row r="289" spans="1:13" ht="30" customHeight="1" x14ac:dyDescent="0.2">
      <c r="A289" s="81">
        <v>7</v>
      </c>
      <c r="B289" s="669"/>
      <c r="C289" s="82" t="s">
        <v>181</v>
      </c>
      <c r="D289" s="82" t="str">
        <f t="shared" si="32"/>
        <v>АО "РЭД"</v>
      </c>
      <c r="E289" s="82" t="s">
        <v>329</v>
      </c>
      <c r="F289" s="294">
        <f>'Прил.4_форма-6-ПЛАНналич.возм'!F289</f>
        <v>0.47954999999999998</v>
      </c>
      <c r="G289" s="83">
        <v>0.108433</v>
      </c>
      <c r="H289" s="83">
        <f t="shared" si="31"/>
        <v>0.37111699999999997</v>
      </c>
    </row>
    <row r="290" spans="1:13" ht="30" customHeight="1" x14ac:dyDescent="0.2">
      <c r="A290" s="81">
        <v>8</v>
      </c>
      <c r="B290" s="669"/>
      <c r="C290" s="82" t="s">
        <v>384</v>
      </c>
      <c r="D290" s="82" t="str">
        <f t="shared" si="32"/>
        <v>ООО "РАМА"</v>
      </c>
      <c r="E290" s="82" t="s">
        <v>329</v>
      </c>
      <c r="F290" s="294">
        <f>'Прил.4_форма-6-ПЛАНналич.возм'!F290</f>
        <v>2.7199999999999998E-2</v>
      </c>
      <c r="G290" s="83">
        <v>1.2762000000000001E-2</v>
      </c>
      <c r="H290" s="83">
        <f t="shared" si="31"/>
        <v>1.4437999999999998E-2</v>
      </c>
    </row>
    <row r="291" spans="1:13" ht="30" customHeight="1" x14ac:dyDescent="0.2">
      <c r="A291" s="81">
        <v>9</v>
      </c>
      <c r="B291" s="669"/>
      <c r="C291" s="82" t="s">
        <v>447</v>
      </c>
      <c r="D291" s="82" t="str">
        <f t="shared" si="32"/>
        <v>ООО "Промсырье"</v>
      </c>
      <c r="E291" s="82" t="s">
        <v>329</v>
      </c>
      <c r="F291" s="294">
        <v>0.01</v>
      </c>
      <c r="G291" s="83">
        <v>1.188E-3</v>
      </c>
      <c r="H291" s="83">
        <f t="shared" si="31"/>
        <v>8.8120000000000004E-3</v>
      </c>
    </row>
    <row r="292" spans="1:13" ht="30" customHeight="1" x14ac:dyDescent="0.2">
      <c r="A292" s="81">
        <v>10</v>
      </c>
      <c r="B292" s="669"/>
      <c r="C292" s="82" t="s">
        <v>188</v>
      </c>
      <c r="D292" s="82" t="str">
        <f t="shared" si="32"/>
        <v>ООО "Лизард"</v>
      </c>
      <c r="E292" s="82" t="s">
        <v>329</v>
      </c>
      <c r="F292" s="294">
        <v>0</v>
      </c>
      <c r="G292" s="83">
        <v>0</v>
      </c>
      <c r="H292" s="83">
        <f t="shared" si="31"/>
        <v>0</v>
      </c>
    </row>
    <row r="293" spans="1:13" ht="45" customHeight="1" x14ac:dyDescent="0.2">
      <c r="A293" s="81">
        <v>11</v>
      </c>
      <c r="B293" s="669"/>
      <c r="C293" s="82" t="s">
        <v>189</v>
      </c>
      <c r="D293" s="82" t="str">
        <f t="shared" si="32"/>
        <v>ООО "Научно-производственный центр гидроавтоматики"</v>
      </c>
      <c r="E293" s="82" t="s">
        <v>329</v>
      </c>
      <c r="F293" s="294">
        <v>0</v>
      </c>
      <c r="G293" s="83">
        <v>0</v>
      </c>
      <c r="H293" s="83">
        <f t="shared" si="31"/>
        <v>0</v>
      </c>
      <c r="M293" t="s">
        <v>191</v>
      </c>
    </row>
    <row r="294" spans="1:13" ht="31.5" customHeight="1" x14ac:dyDescent="0.2">
      <c r="A294" s="81">
        <v>12</v>
      </c>
      <c r="B294" s="669"/>
      <c r="C294" s="82" t="s">
        <v>648</v>
      </c>
      <c r="D294" s="82" t="str">
        <f t="shared" si="32"/>
        <v>ИП Климцова А.В.</v>
      </c>
      <c r="E294" s="82" t="s">
        <v>329</v>
      </c>
      <c r="F294" s="294">
        <v>0</v>
      </c>
      <c r="G294" s="83">
        <v>1.4201999999999999E-2</v>
      </c>
      <c r="H294" s="83">
        <f t="shared" ref="H294" si="33">F294-G294</f>
        <v>-1.4201999999999999E-2</v>
      </c>
    </row>
    <row r="295" spans="1:13" ht="41.25" customHeight="1" x14ac:dyDescent="0.2">
      <c r="A295" s="81">
        <v>13</v>
      </c>
      <c r="B295" s="670"/>
      <c r="C295" s="82" t="s">
        <v>814</v>
      </c>
      <c r="D295" s="82" t="str">
        <f t="shared" si="32"/>
        <v>ООО "Технопарк "Тракторозаводский"</v>
      </c>
      <c r="E295" s="82" t="s">
        <v>329</v>
      </c>
      <c r="F295" s="294">
        <v>0</v>
      </c>
      <c r="G295" s="83">
        <v>0</v>
      </c>
      <c r="H295" s="83">
        <f t="shared" si="31"/>
        <v>0</v>
      </c>
      <c r="J295" s="531">
        <f>SUM(G283:G295)*1000</f>
        <v>1068.528</v>
      </c>
    </row>
    <row r="296" spans="1:13" x14ac:dyDescent="0.3">
      <c r="H296" s="51" t="s">
        <v>141</v>
      </c>
    </row>
    <row r="297" spans="1:13" x14ac:dyDescent="0.3">
      <c r="H297" s="50" t="s">
        <v>110</v>
      </c>
    </row>
    <row r="298" spans="1:13" ht="12.75" customHeight="1" x14ac:dyDescent="0.3">
      <c r="H298" s="12" t="s">
        <v>182</v>
      </c>
    </row>
    <row r="300" spans="1:13" ht="20.25" x14ac:dyDescent="0.3">
      <c r="A300" s="677" t="s">
        <v>324</v>
      </c>
      <c r="B300" s="677"/>
      <c r="C300" s="677"/>
      <c r="D300" s="677"/>
      <c r="E300" s="677"/>
      <c r="F300" s="677"/>
      <c r="G300" s="677"/>
      <c r="H300" s="677"/>
    </row>
    <row r="301" spans="1:13" ht="20.25" x14ac:dyDescent="0.3">
      <c r="A301" s="135"/>
      <c r="B301" s="135"/>
      <c r="C301" s="136"/>
      <c r="D301" s="137" t="s">
        <v>325</v>
      </c>
      <c r="E301" s="126" t="s">
        <v>185</v>
      </c>
      <c r="F301" s="120"/>
      <c r="G301" s="135"/>
      <c r="H301" s="135"/>
    </row>
    <row r="302" spans="1:13" x14ac:dyDescent="0.3">
      <c r="A302" s="119"/>
      <c r="B302" s="119"/>
      <c r="C302"/>
      <c r="D302"/>
      <c r="E302" s="124" t="s">
        <v>13</v>
      </c>
      <c r="F302" s="120"/>
      <c r="G302" s="119"/>
      <c r="H302" s="119"/>
    </row>
    <row r="303" spans="1:13" x14ac:dyDescent="0.3">
      <c r="A303" s="119"/>
      <c r="B303" s="119"/>
      <c r="C303"/>
      <c r="D303"/>
      <c r="E303" s="87" t="s">
        <v>187</v>
      </c>
      <c r="F303" s="120"/>
      <c r="G303" s="119"/>
      <c r="H303" s="119"/>
    </row>
    <row r="304" spans="1:13" x14ac:dyDescent="0.3">
      <c r="A304" s="119"/>
      <c r="B304" s="119"/>
      <c r="C304"/>
      <c r="D304" s="87"/>
      <c r="E304" s="119"/>
      <c r="F304" s="120"/>
      <c r="G304" s="119"/>
      <c r="H304" s="119"/>
    </row>
    <row r="305" spans="1:13" x14ac:dyDescent="0.3">
      <c r="A305" s="119"/>
      <c r="B305" s="119"/>
      <c r="C305"/>
      <c r="D305" s="230" t="s">
        <v>340</v>
      </c>
      <c r="E305" s="134" t="s">
        <v>389</v>
      </c>
      <c r="F305" s="156" t="s">
        <v>504</v>
      </c>
      <c r="G305" s="119"/>
      <c r="H305" s="119"/>
    </row>
    <row r="306" spans="1:13" x14ac:dyDescent="0.3">
      <c r="B306" s="122"/>
      <c r="D306" s="122"/>
      <c r="E306" s="122"/>
      <c r="F306" s="156"/>
      <c r="G306" s="122"/>
      <c r="I306" s="122"/>
      <c r="J306" s="122"/>
      <c r="K306" s="123"/>
      <c r="L306" s="123"/>
      <c r="M306" s="123"/>
    </row>
    <row r="307" spans="1:13" s="133" customFormat="1" ht="36.75" customHeight="1" x14ac:dyDescent="0.2">
      <c r="A307" s="678" t="s">
        <v>506</v>
      </c>
      <c r="B307" s="678"/>
      <c r="C307" s="678"/>
      <c r="D307" s="678"/>
      <c r="E307" s="678"/>
      <c r="F307" s="678"/>
      <c r="G307" s="678"/>
      <c r="H307" s="678"/>
    </row>
    <row r="308" spans="1:13" ht="85.5" customHeight="1" x14ac:dyDescent="0.2">
      <c r="A308" s="79" t="s">
        <v>176</v>
      </c>
      <c r="B308" s="79" t="s">
        <v>327</v>
      </c>
      <c r="C308" s="79" t="s">
        <v>328</v>
      </c>
      <c r="D308" s="79" t="s">
        <v>177</v>
      </c>
      <c r="E308" s="79" t="s">
        <v>333</v>
      </c>
      <c r="F308" s="292" t="s">
        <v>332</v>
      </c>
      <c r="G308" s="79" t="s">
        <v>331</v>
      </c>
      <c r="H308" s="79" t="s">
        <v>330</v>
      </c>
    </row>
    <row r="309" spans="1:13" x14ac:dyDescent="0.2">
      <c r="A309" s="80"/>
      <c r="B309" s="80">
        <v>1</v>
      </c>
      <c r="C309" s="80">
        <v>2</v>
      </c>
      <c r="D309" s="80">
        <v>3</v>
      </c>
      <c r="E309" s="80">
        <v>4</v>
      </c>
      <c r="F309" s="293">
        <v>5</v>
      </c>
      <c r="G309" s="80">
        <v>6</v>
      </c>
      <c r="H309" s="80">
        <v>7</v>
      </c>
    </row>
    <row r="310" spans="1:13" ht="30" customHeight="1" x14ac:dyDescent="0.2">
      <c r="A310" s="81">
        <v>1</v>
      </c>
      <c r="B310" s="668" t="s">
        <v>385</v>
      </c>
      <c r="C310" s="82" t="s">
        <v>178</v>
      </c>
      <c r="D310" s="82" t="s">
        <v>178</v>
      </c>
      <c r="E310" s="82" t="s">
        <v>329</v>
      </c>
      <c r="F310" s="294">
        <f>'Прил.4_форма-6-ПЛАНналич.возм'!F310</f>
        <v>0.9</v>
      </c>
      <c r="G310" s="83">
        <v>0.74876500000000001</v>
      </c>
      <c r="H310" s="83">
        <f>F310-G310</f>
        <v>0.15123500000000001</v>
      </c>
    </row>
    <row r="311" spans="1:13" ht="30" customHeight="1" x14ac:dyDescent="0.2">
      <c r="A311" s="81">
        <v>2</v>
      </c>
      <c r="B311" s="669"/>
      <c r="C311" s="82" t="s">
        <v>179</v>
      </c>
      <c r="D311" s="82" t="s">
        <v>179</v>
      </c>
      <c r="E311" s="82" t="s">
        <v>329</v>
      </c>
      <c r="F311" s="294">
        <f>'Прил.4_форма-6-ПЛАНналич.возм'!F311</f>
        <v>0.28999999999999998</v>
      </c>
      <c r="G311" s="83">
        <v>0.24132500000000001</v>
      </c>
      <c r="H311" s="83">
        <f t="shared" ref="H311:H322" si="34">F311-G311</f>
        <v>4.8674999999999968E-2</v>
      </c>
    </row>
    <row r="312" spans="1:13" ht="30" customHeight="1" x14ac:dyDescent="0.2">
      <c r="A312" s="81">
        <v>3</v>
      </c>
      <c r="B312" s="669"/>
      <c r="C312" s="82" t="s">
        <v>184</v>
      </c>
      <c r="D312" s="82" t="str">
        <f t="shared" ref="D312:D322" si="35">C312</f>
        <v>ООО "КРУГ"</v>
      </c>
      <c r="E312" s="82" t="s">
        <v>329</v>
      </c>
      <c r="F312" s="294">
        <f>'Прил.4_форма-6-ПЛАНналич.возм'!F312</f>
        <v>3.0008E-2</v>
      </c>
      <c r="G312" s="83">
        <v>2.0376999999999999E-2</v>
      </c>
      <c r="H312" s="83">
        <f t="shared" si="34"/>
        <v>9.6310000000000007E-3</v>
      </c>
    </row>
    <row r="313" spans="1:13" ht="30" customHeight="1" x14ac:dyDescent="0.2">
      <c r="A313" s="81">
        <v>4</v>
      </c>
      <c r="B313" s="669"/>
      <c r="C313" s="82" t="s">
        <v>183</v>
      </c>
      <c r="D313" s="82" t="str">
        <f t="shared" si="35"/>
        <v>ИП Первухин Л.В.</v>
      </c>
      <c r="E313" s="82" t="s">
        <v>329</v>
      </c>
      <c r="F313" s="294">
        <f>'Прил.4_форма-6-ПЛАНналич.возм'!F313</f>
        <v>0.01</v>
      </c>
      <c r="G313" s="83">
        <v>1.7347999999999999E-2</v>
      </c>
      <c r="H313" s="83">
        <f t="shared" si="34"/>
        <v>-7.3479999999999986E-3</v>
      </c>
    </row>
    <row r="314" spans="1:13" ht="30" customHeight="1" x14ac:dyDescent="0.2">
      <c r="A314" s="81">
        <v>5</v>
      </c>
      <c r="B314" s="669"/>
      <c r="C314" s="82" t="s">
        <v>180</v>
      </c>
      <c r="D314" s="82" t="str">
        <f t="shared" si="35"/>
        <v>АО "ТНН"</v>
      </c>
      <c r="E314" s="82" t="s">
        <v>329</v>
      </c>
      <c r="F314" s="673">
        <f>'Прил.4_форма-6-ПЛАНналич.возм'!F314</f>
        <v>0.1</v>
      </c>
      <c r="G314" s="675">
        <v>9.4271999999999995E-2</v>
      </c>
      <c r="H314" s="675">
        <f t="shared" si="34"/>
        <v>5.7280000000000109E-3</v>
      </c>
    </row>
    <row r="315" spans="1:13" ht="30" customHeight="1" x14ac:dyDescent="0.2">
      <c r="A315" s="81">
        <v>6</v>
      </c>
      <c r="B315" s="669"/>
      <c r="C315" s="82" t="s">
        <v>180</v>
      </c>
      <c r="D315" s="82" t="str">
        <f>C315</f>
        <v>АО "ТНН"</v>
      </c>
      <c r="E315" s="82" t="s">
        <v>329</v>
      </c>
      <c r="F315" s="674"/>
      <c r="G315" s="676"/>
      <c r="H315" s="676"/>
    </row>
    <row r="316" spans="1:13" ht="30" customHeight="1" x14ac:dyDescent="0.2">
      <c r="A316" s="81">
        <v>7</v>
      </c>
      <c r="B316" s="669"/>
      <c r="C316" s="82" t="s">
        <v>181</v>
      </c>
      <c r="D316" s="82" t="str">
        <f t="shared" si="35"/>
        <v>АО "РЭД"</v>
      </c>
      <c r="E316" s="82" t="s">
        <v>329</v>
      </c>
      <c r="F316" s="294">
        <f>'Прил.4_форма-6-ПЛАНналич.возм'!F316</f>
        <v>0.50036999999999998</v>
      </c>
      <c r="G316" s="83">
        <v>0.15521399999999999</v>
      </c>
      <c r="H316" s="83">
        <f t="shared" si="34"/>
        <v>0.34515600000000002</v>
      </c>
    </row>
    <row r="317" spans="1:13" ht="30" customHeight="1" x14ac:dyDescent="0.2">
      <c r="A317" s="81">
        <v>8</v>
      </c>
      <c r="B317" s="669"/>
      <c r="C317" s="82" t="s">
        <v>384</v>
      </c>
      <c r="D317" s="82" t="str">
        <f t="shared" si="35"/>
        <v>ООО "РАМА"</v>
      </c>
      <c r="E317" s="82" t="s">
        <v>329</v>
      </c>
      <c r="F317" s="294">
        <f>'Прил.4_форма-6-ПЛАНналич.возм'!F317</f>
        <v>3.0200000000000001E-2</v>
      </c>
      <c r="G317" s="83">
        <v>1.4609E-2</v>
      </c>
      <c r="H317" s="83">
        <f t="shared" si="34"/>
        <v>1.5591000000000001E-2</v>
      </c>
    </row>
    <row r="318" spans="1:13" ht="30" customHeight="1" x14ac:dyDescent="0.2">
      <c r="A318" s="81">
        <v>9</v>
      </c>
      <c r="B318" s="669"/>
      <c r="C318" s="82" t="s">
        <v>447</v>
      </c>
      <c r="D318" s="82" t="str">
        <f t="shared" si="35"/>
        <v>ООО "Промсырье"</v>
      </c>
      <c r="E318" s="82" t="s">
        <v>329</v>
      </c>
      <c r="F318" s="294">
        <v>0.01</v>
      </c>
      <c r="G318" s="83">
        <v>1.92E-3</v>
      </c>
      <c r="H318" s="83">
        <f t="shared" si="34"/>
        <v>8.0800000000000004E-3</v>
      </c>
    </row>
    <row r="319" spans="1:13" ht="30" customHeight="1" x14ac:dyDescent="0.2">
      <c r="A319" s="81">
        <v>10</v>
      </c>
      <c r="B319" s="669"/>
      <c r="C319" s="82" t="s">
        <v>188</v>
      </c>
      <c r="D319" s="82" t="str">
        <f t="shared" si="35"/>
        <v>ООО "Лизард"</v>
      </c>
      <c r="E319" s="82" t="s">
        <v>329</v>
      </c>
      <c r="F319" s="294">
        <v>0</v>
      </c>
      <c r="G319" s="83">
        <v>0</v>
      </c>
      <c r="H319" s="83">
        <f t="shared" si="34"/>
        <v>0</v>
      </c>
    </row>
    <row r="320" spans="1:13" ht="30" customHeight="1" x14ac:dyDescent="0.2">
      <c r="A320" s="81">
        <v>11</v>
      </c>
      <c r="B320" s="669"/>
      <c r="C320" s="82" t="s">
        <v>189</v>
      </c>
      <c r="D320" s="82" t="str">
        <f t="shared" si="35"/>
        <v>ООО "Научно-производственный центр гидроавтоматики"</v>
      </c>
      <c r="E320" s="82" t="s">
        <v>329</v>
      </c>
      <c r="F320" s="294">
        <v>0</v>
      </c>
      <c r="G320" s="83">
        <v>0</v>
      </c>
      <c r="H320" s="83">
        <f t="shared" si="34"/>
        <v>0</v>
      </c>
      <c r="M320" t="s">
        <v>191</v>
      </c>
    </row>
    <row r="321" spans="1:10" ht="39" customHeight="1" x14ac:dyDescent="0.2">
      <c r="A321" s="81">
        <v>12</v>
      </c>
      <c r="B321" s="669"/>
      <c r="C321" s="82" t="s">
        <v>648</v>
      </c>
      <c r="D321" s="82" t="str">
        <f t="shared" si="35"/>
        <v>ИП Климцова А.В.</v>
      </c>
      <c r="E321" s="82" t="s">
        <v>329</v>
      </c>
      <c r="F321" s="294">
        <v>0</v>
      </c>
      <c r="G321" s="83">
        <v>1.9224000000000002E-2</v>
      </c>
      <c r="H321" s="83">
        <f t="shared" ref="H321" si="36">F321-G321</f>
        <v>-1.9224000000000002E-2</v>
      </c>
      <c r="J321" s="531"/>
    </row>
    <row r="322" spans="1:10" ht="34.5" customHeight="1" x14ac:dyDescent="0.2">
      <c r="A322" s="81">
        <v>12</v>
      </c>
      <c r="B322" s="670"/>
      <c r="C322" s="82" t="s">
        <v>814</v>
      </c>
      <c r="D322" s="82" t="str">
        <f t="shared" si="35"/>
        <v>ООО "Технопарк "Тракторозаводский"</v>
      </c>
      <c r="E322" s="82" t="s">
        <v>329</v>
      </c>
      <c r="F322" s="294">
        <v>0</v>
      </c>
      <c r="G322" s="83">
        <v>0</v>
      </c>
      <c r="H322" s="83">
        <f t="shared" si="34"/>
        <v>0</v>
      </c>
      <c r="J322" s="531">
        <f>SUM(G310:G322)*1000</f>
        <v>1313.0539999999996</v>
      </c>
    </row>
    <row r="323" spans="1:10" hidden="1" x14ac:dyDescent="0.3"/>
    <row r="325" spans="1:10" x14ac:dyDescent="0.3">
      <c r="J325" s="811">
        <f>SUM(J3:J324)</f>
        <v>11368.035000000002</v>
      </c>
    </row>
  </sheetData>
  <mergeCells count="71">
    <mergeCell ref="A300:H300"/>
    <mergeCell ref="A307:H307"/>
    <mergeCell ref="B310:B322"/>
    <mergeCell ref="A273:H273"/>
    <mergeCell ref="A280:H280"/>
    <mergeCell ref="F314:F315"/>
    <mergeCell ref="G314:G315"/>
    <mergeCell ref="H314:H315"/>
    <mergeCell ref="B283:B295"/>
    <mergeCell ref="F287:F288"/>
    <mergeCell ref="G287:G288"/>
    <mergeCell ref="H287:H288"/>
    <mergeCell ref="A246:H246"/>
    <mergeCell ref="A253:H253"/>
    <mergeCell ref="B256:B268"/>
    <mergeCell ref="F260:F261"/>
    <mergeCell ref="G260:G261"/>
    <mergeCell ref="H260:H261"/>
    <mergeCell ref="A5:H5"/>
    <mergeCell ref="A38:H38"/>
    <mergeCell ref="B229:B241"/>
    <mergeCell ref="A192:H192"/>
    <mergeCell ref="A199:H199"/>
    <mergeCell ref="A64:H64"/>
    <mergeCell ref="B121:B133"/>
    <mergeCell ref="A111:H111"/>
    <mergeCell ref="A84:H84"/>
    <mergeCell ref="B202:B214"/>
    <mergeCell ref="A165:H165"/>
    <mergeCell ref="A172:H172"/>
    <mergeCell ref="A138:H138"/>
    <mergeCell ref="A145:H145"/>
    <mergeCell ref="B148:B160"/>
    <mergeCell ref="B175:B187"/>
    <mergeCell ref="B15:B26"/>
    <mergeCell ref="B67:B79"/>
    <mergeCell ref="B41:B52"/>
    <mergeCell ref="B94:B106"/>
    <mergeCell ref="A12:H12"/>
    <mergeCell ref="A57:H57"/>
    <mergeCell ref="A31:H31"/>
    <mergeCell ref="F98:F99"/>
    <mergeCell ref="A91:H91"/>
    <mergeCell ref="H98:H99"/>
    <mergeCell ref="F19:F20"/>
    <mergeCell ref="G19:G20"/>
    <mergeCell ref="H19:H20"/>
    <mergeCell ref="F45:F46"/>
    <mergeCell ref="G45:G46"/>
    <mergeCell ref="H45:H46"/>
    <mergeCell ref="G179:G180"/>
    <mergeCell ref="H179:H180"/>
    <mergeCell ref="F71:F72"/>
    <mergeCell ref="G71:G72"/>
    <mergeCell ref="H71:H72"/>
    <mergeCell ref="A118:H118"/>
    <mergeCell ref="F125:F126"/>
    <mergeCell ref="G125:G126"/>
    <mergeCell ref="H125:H126"/>
    <mergeCell ref="F152:F153"/>
    <mergeCell ref="G152:G153"/>
    <mergeCell ref="H152:H153"/>
    <mergeCell ref="F179:F180"/>
    <mergeCell ref="F206:F207"/>
    <mergeCell ref="H206:H207"/>
    <mergeCell ref="G206:G207"/>
    <mergeCell ref="F233:F234"/>
    <mergeCell ref="G233:G234"/>
    <mergeCell ref="H233:H234"/>
    <mergeCell ref="A219:H219"/>
    <mergeCell ref="A226:H226"/>
  </mergeCells>
  <pageMargins left="0.51181102362204722" right="0.51181102362204722" top="0.74803149606299213" bottom="0.35433070866141736" header="0.31496062992125984" footer="0.31496062992125984"/>
  <pageSetup paperSize="9" scale="70" orientation="landscape" r:id="rId1"/>
  <rowBreaks count="11" manualBreakCount="11">
    <brk id="26" max="8" man="1"/>
    <brk id="52" max="8" man="1"/>
    <brk id="79" max="8" man="1"/>
    <brk id="106" max="8" man="1"/>
    <brk id="133" max="8" man="1"/>
    <brk id="160" max="8" man="1"/>
    <brk id="187" max="8" man="1"/>
    <brk id="214" max="8" man="1"/>
    <brk id="241" max="8" man="1"/>
    <brk id="268" max="8" man="1"/>
    <brk id="295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6"/>
  <sheetViews>
    <sheetView view="pageBreakPreview" topLeftCell="A265" zoomScaleNormal="100" zoomScaleSheetLayoutView="100" workbookViewId="0">
      <selection activeCell="H21" sqref="H21:K21"/>
    </sheetView>
  </sheetViews>
  <sheetFormatPr defaultColWidth="5.7109375" defaultRowHeight="15" x14ac:dyDescent="0.25"/>
  <cols>
    <col min="1" max="1" width="12" style="1" customWidth="1"/>
    <col min="2" max="3" width="9.5703125" style="1" customWidth="1"/>
    <col min="4" max="4" width="6.28515625" style="1" customWidth="1"/>
    <col min="5" max="5" width="5.28515625" style="1" customWidth="1"/>
    <col min="6" max="7" width="6.5703125" style="1" customWidth="1"/>
    <col min="8" max="8" width="10.42578125" style="1" customWidth="1"/>
    <col min="9" max="9" width="6" style="1" customWidth="1"/>
    <col min="10" max="10" width="3.5703125" style="286" customWidth="1"/>
    <col min="11" max="11" width="9" style="1" customWidth="1"/>
    <col min="12" max="12" width="2.42578125" style="1" customWidth="1"/>
    <col min="13" max="16384" width="5.7109375" style="1"/>
  </cols>
  <sheetData>
    <row r="1" spans="1:11" ht="11.25" customHeight="1" x14ac:dyDescent="0.25">
      <c r="C1" s="5"/>
      <c r="D1" s="5"/>
      <c r="E1" s="5"/>
      <c r="F1" s="5"/>
      <c r="G1" s="5"/>
      <c r="H1" s="5"/>
      <c r="I1" s="5"/>
      <c r="J1" s="287"/>
      <c r="K1" s="59" t="s">
        <v>141</v>
      </c>
    </row>
    <row r="2" spans="1:11" s="3" customFormat="1" ht="11.25" customHeight="1" x14ac:dyDescent="0.2">
      <c r="C2" s="2"/>
      <c r="D2" s="2"/>
      <c r="E2" s="2"/>
      <c r="F2" s="2"/>
      <c r="G2" s="2"/>
      <c r="H2" s="2"/>
      <c r="I2" s="2"/>
      <c r="J2" s="288"/>
      <c r="K2" s="60" t="s">
        <v>110</v>
      </c>
    </row>
    <row r="3" spans="1:11" s="3" customFormat="1" ht="11.25" customHeight="1" x14ac:dyDescent="0.2">
      <c r="C3" s="2"/>
      <c r="D3" s="2"/>
      <c r="E3" s="2"/>
      <c r="F3" s="2"/>
      <c r="G3" s="2"/>
      <c r="H3" s="2"/>
      <c r="I3" s="2"/>
      <c r="J3" s="288"/>
      <c r="K3" s="29" t="s">
        <v>140</v>
      </c>
    </row>
    <row r="4" spans="1:11" s="3" customFormat="1" ht="11.25" customHeight="1" x14ac:dyDescent="0.2">
      <c r="C4" s="2"/>
      <c r="D4" s="2"/>
      <c r="E4" s="2"/>
      <c r="F4" s="2"/>
      <c r="G4" s="2"/>
      <c r="H4" s="2"/>
      <c r="I4" s="2"/>
      <c r="J4" s="288"/>
      <c r="K4" s="29"/>
    </row>
    <row r="5" spans="1:11" s="4" customFormat="1" ht="46.5" customHeight="1" x14ac:dyDescent="0.25">
      <c r="A5" s="666" t="s">
        <v>139</v>
      </c>
      <c r="B5" s="666"/>
      <c r="C5" s="666"/>
      <c r="D5" s="666"/>
      <c r="E5" s="666"/>
      <c r="F5" s="666"/>
      <c r="G5" s="666"/>
      <c r="H5" s="666"/>
      <c r="I5" s="666"/>
      <c r="J5" s="666"/>
      <c r="K5" s="666"/>
    </row>
    <row r="6" spans="1:11" s="194" customFormat="1" ht="15.75" x14ac:dyDescent="0.25">
      <c r="A6" s="679" t="s">
        <v>120</v>
      </c>
      <c r="B6" s="679"/>
      <c r="C6" s="679"/>
      <c r="D6" s="679"/>
      <c r="E6" s="679"/>
      <c r="F6" s="679"/>
      <c r="G6" s="679"/>
      <c r="H6" s="679"/>
      <c r="I6" s="58" t="s">
        <v>373</v>
      </c>
      <c r="J6" s="289">
        <v>22</v>
      </c>
      <c r="K6" s="194" t="s">
        <v>137</v>
      </c>
    </row>
    <row r="7" spans="1:11" s="8" customFormat="1" ht="11.25" customHeight="1" x14ac:dyDescent="0.2">
      <c r="A7" s="7"/>
      <c r="B7" s="680" t="s">
        <v>13</v>
      </c>
      <c r="C7" s="680"/>
      <c r="D7" s="680"/>
      <c r="E7" s="680"/>
      <c r="F7" s="680"/>
      <c r="G7" s="680"/>
      <c r="H7" s="680"/>
      <c r="J7" s="290"/>
    </row>
    <row r="8" spans="1:11" s="8" customFormat="1" ht="17.25" customHeight="1" x14ac:dyDescent="0.25">
      <c r="A8" s="7"/>
      <c r="B8" s="196"/>
      <c r="C8" s="196"/>
      <c r="D8" s="196"/>
      <c r="E8" s="195" t="s">
        <v>186</v>
      </c>
      <c r="F8" s="196"/>
      <c r="G8" s="196"/>
      <c r="H8" s="196"/>
      <c r="J8" s="290"/>
    </row>
    <row r="9" spans="1:11" x14ac:dyDescent="0.25">
      <c r="A9" s="84"/>
      <c r="B9" s="84"/>
      <c r="C9" s="84"/>
      <c r="D9" s="85"/>
      <c r="E9" s="85"/>
      <c r="F9" s="85"/>
      <c r="G9" s="85"/>
      <c r="H9" s="85"/>
      <c r="I9" s="85"/>
      <c r="J9" s="291"/>
      <c r="K9" s="85"/>
    </row>
    <row r="10" spans="1:11" ht="15.75" x14ac:dyDescent="0.25">
      <c r="A10" s="690" t="s">
        <v>520</v>
      </c>
      <c r="B10" s="690"/>
      <c r="C10" s="690"/>
      <c r="D10" s="690"/>
      <c r="E10" s="690"/>
      <c r="F10" s="690"/>
      <c r="G10" s="690"/>
      <c r="H10" s="690"/>
      <c r="I10" s="690"/>
      <c r="J10" s="690"/>
      <c r="K10" s="690"/>
    </row>
    <row r="11" spans="1:11" ht="31.5" customHeight="1" x14ac:dyDescent="0.25">
      <c r="A11" s="691" t="s">
        <v>136</v>
      </c>
      <c r="B11" s="692"/>
      <c r="C11" s="693"/>
      <c r="D11" s="691" t="s">
        <v>190</v>
      </c>
      <c r="E11" s="692"/>
      <c r="F11" s="692"/>
      <c r="G11" s="693"/>
      <c r="H11" s="691" t="s">
        <v>135</v>
      </c>
      <c r="I11" s="692"/>
      <c r="J11" s="692"/>
      <c r="K11" s="693"/>
    </row>
    <row r="12" spans="1:11" s="127" customFormat="1" ht="11.25" x14ac:dyDescent="0.2">
      <c r="A12" s="597">
        <v>1</v>
      </c>
      <c r="B12" s="598"/>
      <c r="C12" s="599"/>
      <c r="D12" s="597">
        <v>2</v>
      </c>
      <c r="E12" s="598"/>
      <c r="F12" s="598"/>
      <c r="G12" s="599"/>
      <c r="H12" s="597">
        <v>3</v>
      </c>
      <c r="I12" s="598"/>
      <c r="J12" s="598"/>
      <c r="K12" s="599"/>
    </row>
    <row r="13" spans="1:11" x14ac:dyDescent="0.25">
      <c r="A13" s="260" t="s">
        <v>391</v>
      </c>
      <c r="B13" s="55"/>
      <c r="C13" s="55"/>
      <c r="D13" s="687">
        <f>SUM(D14:G22)</f>
        <v>1807.1590000000001</v>
      </c>
      <c r="E13" s="688"/>
      <c r="F13" s="688"/>
      <c r="G13" s="689"/>
      <c r="H13" s="687"/>
      <c r="I13" s="688"/>
      <c r="J13" s="688"/>
      <c r="K13" s="689"/>
    </row>
    <row r="14" spans="1:11" x14ac:dyDescent="0.25">
      <c r="A14" s="684" t="s">
        <v>133</v>
      </c>
      <c r="B14" s="685"/>
      <c r="C14" s="686"/>
      <c r="D14" s="687">
        <v>0</v>
      </c>
      <c r="E14" s="688"/>
      <c r="F14" s="688"/>
      <c r="G14" s="689"/>
      <c r="H14" s="687"/>
      <c r="I14" s="688"/>
      <c r="J14" s="688"/>
      <c r="K14" s="689"/>
    </row>
    <row r="15" spans="1:11" x14ac:dyDescent="0.25">
      <c r="A15" s="684" t="s">
        <v>132</v>
      </c>
      <c r="B15" s="685"/>
      <c r="C15" s="686"/>
      <c r="D15" s="687">
        <v>0</v>
      </c>
      <c r="E15" s="688"/>
      <c r="F15" s="688"/>
      <c r="G15" s="689"/>
      <c r="H15" s="687"/>
      <c r="I15" s="688"/>
      <c r="J15" s="688"/>
      <c r="K15" s="689"/>
    </row>
    <row r="16" spans="1:11" x14ac:dyDescent="0.25">
      <c r="A16" s="684" t="s">
        <v>131</v>
      </c>
      <c r="B16" s="685"/>
      <c r="C16" s="686"/>
      <c r="D16" s="687">
        <v>0</v>
      </c>
      <c r="E16" s="688"/>
      <c r="F16" s="688"/>
      <c r="G16" s="689"/>
      <c r="H16" s="687"/>
      <c r="I16" s="688"/>
      <c r="J16" s="688"/>
      <c r="K16" s="689"/>
    </row>
    <row r="17" spans="1:11" x14ac:dyDescent="0.25">
      <c r="A17" s="684" t="s">
        <v>130</v>
      </c>
      <c r="B17" s="685"/>
      <c r="C17" s="686"/>
      <c r="D17" s="687">
        <v>0</v>
      </c>
      <c r="E17" s="688"/>
      <c r="F17" s="688"/>
      <c r="G17" s="689"/>
      <c r="H17" s="687"/>
      <c r="I17" s="688"/>
      <c r="J17" s="688"/>
      <c r="K17" s="689"/>
    </row>
    <row r="18" spans="1:11" x14ac:dyDescent="0.25">
      <c r="A18" s="684" t="s">
        <v>129</v>
      </c>
      <c r="B18" s="685"/>
      <c r="C18" s="686"/>
      <c r="D18" s="687">
        <v>0</v>
      </c>
      <c r="E18" s="688"/>
      <c r="F18" s="688"/>
      <c r="G18" s="689"/>
      <c r="H18" s="687"/>
      <c r="I18" s="688"/>
      <c r="J18" s="688"/>
      <c r="K18" s="689"/>
    </row>
    <row r="19" spans="1:11" x14ac:dyDescent="0.25">
      <c r="A19" s="684" t="s">
        <v>128</v>
      </c>
      <c r="B19" s="685"/>
      <c r="C19" s="686"/>
      <c r="D19" s="687">
        <v>0</v>
      </c>
      <c r="E19" s="688"/>
      <c r="F19" s="688"/>
      <c r="G19" s="689"/>
      <c r="H19" s="687"/>
      <c r="I19" s="688"/>
      <c r="J19" s="688"/>
      <c r="K19" s="689"/>
    </row>
    <row r="20" spans="1:11" x14ac:dyDescent="0.25">
      <c r="A20" s="684" t="s">
        <v>127</v>
      </c>
      <c r="B20" s="685"/>
      <c r="C20" s="686"/>
      <c r="D20" s="687">
        <v>0</v>
      </c>
      <c r="E20" s="688"/>
      <c r="F20" s="688"/>
      <c r="G20" s="689"/>
      <c r="H20" s="687"/>
      <c r="I20" s="688"/>
      <c r="J20" s="688"/>
      <c r="K20" s="689"/>
    </row>
    <row r="21" spans="1:11" x14ac:dyDescent="0.25">
      <c r="A21" s="684" t="s">
        <v>126</v>
      </c>
      <c r="B21" s="685"/>
      <c r="C21" s="686"/>
      <c r="D21" s="687">
        <v>0</v>
      </c>
      <c r="E21" s="688"/>
      <c r="F21" s="688"/>
      <c r="G21" s="689"/>
      <c r="H21" s="687"/>
      <c r="I21" s="688"/>
      <c r="J21" s="688"/>
      <c r="K21" s="689"/>
    </row>
    <row r="22" spans="1:11" x14ac:dyDescent="0.25">
      <c r="A22" s="684" t="s">
        <v>125</v>
      </c>
      <c r="B22" s="685"/>
      <c r="C22" s="686"/>
      <c r="D22" s="687">
        <f>SUM('Прил.4_форма-6-ПЛАНналич.возм'!F16:F27)*1000</f>
        <v>1807.1590000000001</v>
      </c>
      <c r="E22" s="688"/>
      <c r="F22" s="688"/>
      <c r="G22" s="689"/>
      <c r="H22" s="687"/>
      <c r="I22" s="688"/>
      <c r="J22" s="688"/>
      <c r="K22" s="689"/>
    </row>
    <row r="23" spans="1:11" x14ac:dyDescent="0.25">
      <c r="A23" s="681" t="s">
        <v>96</v>
      </c>
      <c r="B23" s="682"/>
      <c r="C23" s="683"/>
      <c r="D23" s="619">
        <f>D22+D13</f>
        <v>3614.3180000000002</v>
      </c>
      <c r="E23" s="620"/>
      <c r="F23" s="620"/>
      <c r="G23" s="621"/>
      <c r="H23" s="619"/>
      <c r="I23" s="620"/>
      <c r="J23" s="620"/>
      <c r="K23" s="621"/>
    </row>
    <row r="24" spans="1:11" x14ac:dyDescent="0.25">
      <c r="A24" s="312"/>
      <c r="B24" s="312"/>
      <c r="C24" s="312"/>
      <c r="D24" s="313"/>
      <c r="E24" s="313"/>
      <c r="F24" s="313"/>
      <c r="G24" s="313"/>
      <c r="H24" s="313"/>
      <c r="I24" s="313"/>
      <c r="J24" s="313"/>
      <c r="K24" s="313"/>
    </row>
    <row r="25" spans="1:11" ht="11.25" customHeight="1" x14ac:dyDescent="0.25">
      <c r="C25" s="5"/>
      <c r="D25" s="5"/>
      <c r="E25" s="5"/>
      <c r="F25" s="5"/>
      <c r="G25" s="5"/>
      <c r="H25" s="5"/>
      <c r="I25" s="5"/>
      <c r="J25" s="287"/>
      <c r="K25" s="59" t="s">
        <v>141</v>
      </c>
    </row>
    <row r="26" spans="1:11" s="3" customFormat="1" ht="11.25" customHeight="1" x14ac:dyDescent="0.2">
      <c r="C26" s="2"/>
      <c r="D26" s="2"/>
      <c r="E26" s="2"/>
      <c r="F26" s="2"/>
      <c r="G26" s="2"/>
      <c r="H26" s="2"/>
      <c r="I26" s="2"/>
      <c r="J26" s="288"/>
      <c r="K26" s="60" t="s">
        <v>110</v>
      </c>
    </row>
    <row r="27" spans="1:11" s="3" customFormat="1" ht="11.25" customHeight="1" x14ac:dyDescent="0.2">
      <c r="C27" s="2"/>
      <c r="D27" s="2"/>
      <c r="E27" s="2"/>
      <c r="F27" s="2"/>
      <c r="G27" s="2"/>
      <c r="H27" s="2"/>
      <c r="I27" s="2"/>
      <c r="J27" s="288"/>
      <c r="K27" s="29" t="s">
        <v>140</v>
      </c>
    </row>
    <row r="28" spans="1:11" s="3" customFormat="1" ht="11.25" customHeight="1" x14ac:dyDescent="0.2">
      <c r="C28" s="2"/>
      <c r="D28" s="2"/>
      <c r="E28" s="2"/>
      <c r="F28" s="2"/>
      <c r="G28" s="2"/>
      <c r="H28" s="2"/>
      <c r="I28" s="2"/>
      <c r="J28" s="288"/>
      <c r="K28" s="29"/>
    </row>
    <row r="29" spans="1:11" s="4" customFormat="1" ht="46.5" customHeight="1" x14ac:dyDescent="0.25">
      <c r="A29" s="666" t="s">
        <v>139</v>
      </c>
      <c r="B29" s="666"/>
      <c r="C29" s="666"/>
      <c r="D29" s="666"/>
      <c r="E29" s="666"/>
      <c r="F29" s="666"/>
      <c r="G29" s="666"/>
      <c r="H29" s="666"/>
      <c r="I29" s="666"/>
      <c r="J29" s="666"/>
      <c r="K29" s="666"/>
    </row>
    <row r="30" spans="1:11" s="194" customFormat="1" ht="15.75" x14ac:dyDescent="0.25">
      <c r="A30" s="679" t="s">
        <v>120</v>
      </c>
      <c r="B30" s="679"/>
      <c r="C30" s="679"/>
      <c r="D30" s="679"/>
      <c r="E30" s="679"/>
      <c r="F30" s="679"/>
      <c r="G30" s="679"/>
      <c r="H30" s="679"/>
      <c r="I30" s="58" t="s">
        <v>373</v>
      </c>
      <c r="J30" s="289">
        <v>22</v>
      </c>
      <c r="K30" s="194" t="s">
        <v>137</v>
      </c>
    </row>
    <row r="31" spans="1:11" s="8" customFormat="1" ht="11.25" customHeight="1" x14ac:dyDescent="0.2">
      <c r="A31" s="7"/>
      <c r="B31" s="680" t="s">
        <v>13</v>
      </c>
      <c r="C31" s="680"/>
      <c r="D31" s="680"/>
      <c r="E31" s="680"/>
      <c r="F31" s="680"/>
      <c r="G31" s="680"/>
      <c r="H31" s="680"/>
      <c r="J31" s="290"/>
    </row>
    <row r="32" spans="1:11" s="8" customFormat="1" ht="17.25" customHeight="1" x14ac:dyDescent="0.25">
      <c r="A32" s="7"/>
      <c r="B32" s="196"/>
      <c r="C32" s="196"/>
      <c r="D32" s="196"/>
      <c r="E32" s="195" t="s">
        <v>186</v>
      </c>
      <c r="F32" s="196"/>
      <c r="G32" s="196"/>
      <c r="H32" s="196"/>
      <c r="J32" s="290"/>
    </row>
    <row r="33" spans="1:11" x14ac:dyDescent="0.25">
      <c r="A33" s="7"/>
      <c r="B33" s="11"/>
      <c r="C33" s="11"/>
      <c r="D33" s="11"/>
      <c r="E33" s="11"/>
      <c r="F33" s="11"/>
      <c r="G33" s="11"/>
      <c r="H33" s="11"/>
      <c r="I33" s="8"/>
      <c r="J33" s="290"/>
      <c r="K33" s="8"/>
    </row>
    <row r="34" spans="1:11" ht="15.75" x14ac:dyDescent="0.25">
      <c r="A34" s="690" t="s">
        <v>521</v>
      </c>
      <c r="B34" s="690"/>
      <c r="C34" s="690"/>
      <c r="D34" s="690"/>
      <c r="E34" s="690"/>
      <c r="F34" s="690"/>
      <c r="G34" s="690"/>
      <c r="H34" s="690"/>
      <c r="I34" s="690"/>
      <c r="J34" s="690"/>
      <c r="K34" s="690"/>
    </row>
    <row r="35" spans="1:11" ht="23.25" customHeight="1" x14ac:dyDescent="0.25">
      <c r="A35" s="691" t="s">
        <v>136</v>
      </c>
      <c r="B35" s="692"/>
      <c r="C35" s="693"/>
      <c r="D35" s="691" t="s">
        <v>190</v>
      </c>
      <c r="E35" s="692"/>
      <c r="F35" s="692"/>
      <c r="G35" s="693"/>
      <c r="H35" s="691" t="s">
        <v>135</v>
      </c>
      <c r="I35" s="692"/>
      <c r="J35" s="692"/>
      <c r="K35" s="693"/>
    </row>
    <row r="36" spans="1:11" s="127" customFormat="1" ht="11.25" x14ac:dyDescent="0.2">
      <c r="A36" s="597">
        <v>1</v>
      </c>
      <c r="B36" s="598"/>
      <c r="C36" s="599"/>
      <c r="D36" s="597">
        <v>2</v>
      </c>
      <c r="E36" s="598"/>
      <c r="F36" s="598"/>
      <c r="G36" s="599"/>
      <c r="H36" s="597">
        <v>3</v>
      </c>
      <c r="I36" s="598"/>
      <c r="J36" s="598"/>
      <c r="K36" s="599"/>
    </row>
    <row r="37" spans="1:11" x14ac:dyDescent="0.25">
      <c r="A37" s="260" t="s">
        <v>391</v>
      </c>
      <c r="B37" s="55"/>
      <c r="C37" s="55"/>
      <c r="D37" s="687">
        <f>SUM(D38:G45)</f>
        <v>0</v>
      </c>
      <c r="E37" s="688"/>
      <c r="F37" s="688"/>
      <c r="G37" s="689"/>
      <c r="H37" s="687"/>
      <c r="I37" s="688"/>
      <c r="J37" s="688"/>
      <c r="K37" s="689"/>
    </row>
    <row r="38" spans="1:11" x14ac:dyDescent="0.25">
      <c r="A38" s="684" t="s">
        <v>133</v>
      </c>
      <c r="B38" s="685"/>
      <c r="C38" s="686"/>
      <c r="D38" s="687">
        <v>0</v>
      </c>
      <c r="E38" s="688"/>
      <c r="F38" s="688"/>
      <c r="G38" s="689"/>
      <c r="H38" s="687"/>
      <c r="I38" s="688"/>
      <c r="J38" s="688"/>
      <c r="K38" s="689"/>
    </row>
    <row r="39" spans="1:11" x14ac:dyDescent="0.25">
      <c r="A39" s="684" t="s">
        <v>132</v>
      </c>
      <c r="B39" s="685"/>
      <c r="C39" s="686"/>
      <c r="D39" s="687">
        <v>0</v>
      </c>
      <c r="E39" s="688"/>
      <c r="F39" s="688"/>
      <c r="G39" s="689"/>
      <c r="H39" s="687"/>
      <c r="I39" s="688"/>
      <c r="J39" s="688"/>
      <c r="K39" s="689"/>
    </row>
    <row r="40" spans="1:11" x14ac:dyDescent="0.25">
      <c r="A40" s="684" t="s">
        <v>131</v>
      </c>
      <c r="B40" s="685"/>
      <c r="C40" s="686"/>
      <c r="D40" s="687">
        <v>0</v>
      </c>
      <c r="E40" s="688"/>
      <c r="F40" s="688"/>
      <c r="G40" s="689"/>
      <c r="H40" s="687"/>
      <c r="I40" s="688"/>
      <c r="J40" s="688"/>
      <c r="K40" s="689"/>
    </row>
    <row r="41" spans="1:11" x14ac:dyDescent="0.25">
      <c r="A41" s="684" t="s">
        <v>130</v>
      </c>
      <c r="B41" s="685"/>
      <c r="C41" s="686"/>
      <c r="D41" s="687">
        <v>0</v>
      </c>
      <c r="E41" s="688"/>
      <c r="F41" s="688"/>
      <c r="G41" s="689"/>
      <c r="H41" s="687"/>
      <c r="I41" s="688"/>
      <c r="J41" s="688"/>
      <c r="K41" s="689"/>
    </row>
    <row r="42" spans="1:11" x14ac:dyDescent="0.25">
      <c r="A42" s="684" t="s">
        <v>129</v>
      </c>
      <c r="B42" s="685"/>
      <c r="C42" s="686"/>
      <c r="D42" s="687">
        <v>0</v>
      </c>
      <c r="E42" s="688"/>
      <c r="F42" s="688"/>
      <c r="G42" s="689"/>
      <c r="H42" s="687"/>
      <c r="I42" s="688"/>
      <c r="J42" s="688"/>
      <c r="K42" s="689"/>
    </row>
    <row r="43" spans="1:11" x14ac:dyDescent="0.25">
      <c r="A43" s="684" t="s">
        <v>128</v>
      </c>
      <c r="B43" s="685"/>
      <c r="C43" s="686"/>
      <c r="D43" s="687">
        <v>0</v>
      </c>
      <c r="E43" s="688"/>
      <c r="F43" s="688"/>
      <c r="G43" s="689"/>
      <c r="H43" s="687"/>
      <c r="I43" s="688"/>
      <c r="J43" s="688"/>
      <c r="K43" s="689"/>
    </row>
    <row r="44" spans="1:11" x14ac:dyDescent="0.25">
      <c r="A44" s="684" t="s">
        <v>127</v>
      </c>
      <c r="B44" s="685"/>
      <c r="C44" s="686"/>
      <c r="D44" s="687">
        <v>0</v>
      </c>
      <c r="E44" s="688"/>
      <c r="F44" s="688"/>
      <c r="G44" s="689"/>
      <c r="H44" s="687"/>
      <c r="I44" s="688"/>
      <c r="J44" s="688"/>
      <c r="K44" s="689"/>
    </row>
    <row r="45" spans="1:11" x14ac:dyDescent="0.25">
      <c r="A45" s="684" t="s">
        <v>126</v>
      </c>
      <c r="B45" s="685"/>
      <c r="C45" s="686"/>
      <c r="D45" s="687">
        <v>0</v>
      </c>
      <c r="E45" s="688"/>
      <c r="F45" s="688"/>
      <c r="G45" s="689"/>
      <c r="H45" s="687"/>
      <c r="I45" s="688"/>
      <c r="J45" s="688"/>
      <c r="K45" s="689"/>
    </row>
    <row r="46" spans="1:11" x14ac:dyDescent="0.25">
      <c r="A46" s="694" t="s">
        <v>125</v>
      </c>
      <c r="B46" s="695"/>
      <c r="C46" s="696"/>
      <c r="D46" s="697">
        <f>SUM('Прил.4_форма-6-ПЛАНналич.возм'!F42:F53)*1000</f>
        <v>1730.4250000000002</v>
      </c>
      <c r="E46" s="698"/>
      <c r="F46" s="698"/>
      <c r="G46" s="699"/>
      <c r="H46" s="697"/>
      <c r="I46" s="698"/>
      <c r="J46" s="698"/>
      <c r="K46" s="699"/>
    </row>
    <row r="47" spans="1:11" x14ac:dyDescent="0.25">
      <c r="A47" s="684" t="s">
        <v>96</v>
      </c>
      <c r="B47" s="685"/>
      <c r="C47" s="686"/>
      <c r="D47" s="687">
        <f>D46+D37</f>
        <v>1730.4250000000002</v>
      </c>
      <c r="E47" s="688"/>
      <c r="F47" s="688"/>
      <c r="G47" s="689"/>
      <c r="H47" s="687"/>
      <c r="I47" s="688"/>
      <c r="J47" s="688"/>
      <c r="K47" s="689"/>
    </row>
    <row r="48" spans="1:11" x14ac:dyDescent="0.25">
      <c r="A48" s="84"/>
      <c r="B48" s="84"/>
      <c r="C48" s="84"/>
      <c r="D48" s="85"/>
      <c r="E48" s="85"/>
      <c r="F48" s="85"/>
      <c r="G48" s="85"/>
      <c r="H48" s="85"/>
      <c r="I48" s="85"/>
      <c r="J48" s="85"/>
      <c r="K48" s="85"/>
    </row>
    <row r="49" spans="1:11" ht="11.25" customHeight="1" x14ac:dyDescent="0.25">
      <c r="C49" s="5"/>
      <c r="D49" s="5"/>
      <c r="E49" s="5"/>
      <c r="F49" s="5"/>
      <c r="G49" s="5"/>
      <c r="H49" s="5"/>
      <c r="I49" s="5"/>
      <c r="J49" s="287"/>
      <c r="K49" s="59" t="s">
        <v>141</v>
      </c>
    </row>
    <row r="50" spans="1:11" s="3" customFormat="1" ht="11.25" customHeight="1" x14ac:dyDescent="0.2">
      <c r="C50" s="2"/>
      <c r="D50" s="2"/>
      <c r="E50" s="2"/>
      <c r="F50" s="2"/>
      <c r="G50" s="2"/>
      <c r="H50" s="2"/>
      <c r="I50" s="2"/>
      <c r="J50" s="288"/>
      <c r="K50" s="60" t="s">
        <v>110</v>
      </c>
    </row>
    <row r="51" spans="1:11" s="3" customFormat="1" ht="11.25" customHeight="1" x14ac:dyDescent="0.2">
      <c r="C51" s="2"/>
      <c r="D51" s="2"/>
      <c r="E51" s="2"/>
      <c r="F51" s="2"/>
      <c r="G51" s="2"/>
      <c r="H51" s="2"/>
      <c r="I51" s="2"/>
      <c r="J51" s="288"/>
      <c r="K51" s="29" t="s">
        <v>140</v>
      </c>
    </row>
    <row r="52" spans="1:11" s="4" customFormat="1" ht="46.5" customHeight="1" x14ac:dyDescent="0.25">
      <c r="A52" s="666" t="s">
        <v>139</v>
      </c>
      <c r="B52" s="666"/>
      <c r="C52" s="666"/>
      <c r="D52" s="666"/>
      <c r="E52" s="666"/>
      <c r="F52" s="666"/>
      <c r="G52" s="666"/>
      <c r="H52" s="666"/>
      <c r="I52" s="666"/>
      <c r="J52" s="666"/>
      <c r="K52" s="666"/>
    </row>
    <row r="53" spans="1:11" s="194" customFormat="1" ht="15.75" x14ac:dyDescent="0.25">
      <c r="A53" s="679" t="s">
        <v>120</v>
      </c>
      <c r="B53" s="679"/>
      <c r="C53" s="679"/>
      <c r="D53" s="679"/>
      <c r="E53" s="679"/>
      <c r="F53" s="679"/>
      <c r="G53" s="679"/>
      <c r="H53" s="679"/>
      <c r="I53" s="58" t="s">
        <v>373</v>
      </c>
      <c r="J53" s="289">
        <v>22</v>
      </c>
      <c r="K53" s="194" t="s">
        <v>137</v>
      </c>
    </row>
    <row r="54" spans="1:11" s="8" customFormat="1" ht="11.25" customHeight="1" x14ac:dyDescent="0.2">
      <c r="A54" s="7"/>
      <c r="B54" s="680" t="s">
        <v>13</v>
      </c>
      <c r="C54" s="680"/>
      <c r="D54" s="680"/>
      <c r="E54" s="680"/>
      <c r="F54" s="680"/>
      <c r="G54" s="680"/>
      <c r="H54" s="680"/>
      <c r="J54" s="290"/>
    </row>
    <row r="55" spans="1:11" s="8" customFormat="1" ht="17.25" customHeight="1" x14ac:dyDescent="0.25">
      <c r="A55" s="7"/>
      <c r="B55" s="196"/>
      <c r="C55" s="196"/>
      <c r="D55" s="196"/>
      <c r="E55" s="195" t="s">
        <v>186</v>
      </c>
      <c r="F55" s="196"/>
      <c r="G55" s="196"/>
      <c r="H55" s="196"/>
      <c r="J55" s="290"/>
    </row>
    <row r="56" spans="1:11" x14ac:dyDescent="0.25">
      <c r="A56" s="84"/>
      <c r="B56" s="84"/>
      <c r="C56" s="84"/>
      <c r="D56" s="85"/>
      <c r="E56" s="85"/>
      <c r="F56" s="85"/>
      <c r="G56" s="85"/>
      <c r="H56" s="85"/>
      <c r="I56" s="85"/>
      <c r="J56" s="291"/>
      <c r="K56" s="85"/>
    </row>
    <row r="57" spans="1:11" ht="15.75" x14ac:dyDescent="0.25">
      <c r="A57" s="690" t="s">
        <v>489</v>
      </c>
      <c r="B57" s="690"/>
      <c r="C57" s="690"/>
      <c r="D57" s="690"/>
      <c r="E57" s="690"/>
      <c r="F57" s="690"/>
      <c r="G57" s="690"/>
      <c r="H57" s="690"/>
      <c r="I57" s="690"/>
      <c r="J57" s="690"/>
      <c r="K57" s="690"/>
    </row>
    <row r="58" spans="1:11" ht="27" customHeight="1" x14ac:dyDescent="0.25">
      <c r="A58" s="691" t="s">
        <v>136</v>
      </c>
      <c r="B58" s="692"/>
      <c r="C58" s="693"/>
      <c r="D58" s="691" t="s">
        <v>190</v>
      </c>
      <c r="E58" s="692"/>
      <c r="F58" s="692"/>
      <c r="G58" s="693"/>
      <c r="H58" s="691" t="s">
        <v>135</v>
      </c>
      <c r="I58" s="692"/>
      <c r="J58" s="692"/>
      <c r="K58" s="693"/>
    </row>
    <row r="59" spans="1:11" x14ac:dyDescent="0.25">
      <c r="A59" s="700">
        <v>1</v>
      </c>
      <c r="B59" s="701"/>
      <c r="C59" s="702"/>
      <c r="D59" s="700">
        <v>2</v>
      </c>
      <c r="E59" s="701"/>
      <c r="F59" s="701"/>
      <c r="G59" s="702"/>
      <c r="H59" s="700">
        <v>3</v>
      </c>
      <c r="I59" s="701"/>
      <c r="J59" s="701"/>
      <c r="K59" s="702"/>
    </row>
    <row r="60" spans="1:11" x14ac:dyDescent="0.25">
      <c r="A60" s="260" t="s">
        <v>391</v>
      </c>
      <c r="B60" s="55"/>
      <c r="C60" s="55"/>
      <c r="D60" s="687">
        <f>SUM(D61:G68)</f>
        <v>0</v>
      </c>
      <c r="E60" s="688"/>
      <c r="F60" s="688"/>
      <c r="G60" s="689"/>
      <c r="H60" s="687"/>
      <c r="I60" s="688"/>
      <c r="J60" s="688"/>
      <c r="K60" s="689"/>
    </row>
    <row r="61" spans="1:11" x14ac:dyDescent="0.25">
      <c r="A61" s="684" t="s">
        <v>133</v>
      </c>
      <c r="B61" s="685"/>
      <c r="C61" s="686"/>
      <c r="D61" s="687">
        <v>0</v>
      </c>
      <c r="E61" s="688"/>
      <c r="F61" s="688"/>
      <c r="G61" s="689"/>
      <c r="H61" s="687"/>
      <c r="I61" s="688"/>
      <c r="J61" s="688"/>
      <c r="K61" s="689"/>
    </row>
    <row r="62" spans="1:11" x14ac:dyDescent="0.25">
      <c r="A62" s="684" t="s">
        <v>132</v>
      </c>
      <c r="B62" s="685"/>
      <c r="C62" s="686"/>
      <c r="D62" s="687">
        <v>0</v>
      </c>
      <c r="E62" s="688"/>
      <c r="F62" s="688"/>
      <c r="G62" s="689"/>
      <c r="H62" s="687"/>
      <c r="I62" s="688"/>
      <c r="J62" s="688"/>
      <c r="K62" s="689"/>
    </row>
    <row r="63" spans="1:11" x14ac:dyDescent="0.25">
      <c r="A63" s="684" t="s">
        <v>131</v>
      </c>
      <c r="B63" s="685"/>
      <c r="C63" s="686"/>
      <c r="D63" s="687">
        <v>0</v>
      </c>
      <c r="E63" s="688"/>
      <c r="F63" s="688"/>
      <c r="G63" s="689"/>
      <c r="H63" s="687"/>
      <c r="I63" s="688"/>
      <c r="J63" s="688"/>
      <c r="K63" s="689"/>
    </row>
    <row r="64" spans="1:11" x14ac:dyDescent="0.25">
      <c r="A64" s="684" t="s">
        <v>130</v>
      </c>
      <c r="B64" s="685"/>
      <c r="C64" s="686"/>
      <c r="D64" s="687">
        <v>0</v>
      </c>
      <c r="E64" s="688"/>
      <c r="F64" s="688"/>
      <c r="G64" s="689"/>
      <c r="H64" s="687"/>
      <c r="I64" s="688"/>
      <c r="J64" s="688"/>
      <c r="K64" s="689"/>
    </row>
    <row r="65" spans="1:11" x14ac:dyDescent="0.25">
      <c r="A65" s="684" t="s">
        <v>129</v>
      </c>
      <c r="B65" s="685"/>
      <c r="C65" s="686"/>
      <c r="D65" s="687">
        <v>0</v>
      </c>
      <c r="E65" s="688"/>
      <c r="F65" s="688"/>
      <c r="G65" s="689"/>
      <c r="H65" s="687"/>
      <c r="I65" s="688"/>
      <c r="J65" s="688"/>
      <c r="K65" s="689"/>
    </row>
    <row r="66" spans="1:11" x14ac:dyDescent="0.25">
      <c r="A66" s="684" t="s">
        <v>128</v>
      </c>
      <c r="B66" s="685"/>
      <c r="C66" s="686"/>
      <c r="D66" s="687">
        <v>0</v>
      </c>
      <c r="E66" s="688"/>
      <c r="F66" s="688"/>
      <c r="G66" s="689"/>
      <c r="H66" s="687"/>
      <c r="I66" s="688"/>
      <c r="J66" s="688"/>
      <c r="K66" s="689"/>
    </row>
    <row r="67" spans="1:11" x14ac:dyDescent="0.25">
      <c r="A67" s="684" t="s">
        <v>127</v>
      </c>
      <c r="B67" s="685"/>
      <c r="C67" s="686"/>
      <c r="D67" s="687">
        <v>0</v>
      </c>
      <c r="E67" s="688"/>
      <c r="F67" s="688"/>
      <c r="G67" s="689"/>
      <c r="H67" s="687"/>
      <c r="I67" s="688"/>
      <c r="J67" s="688"/>
      <c r="K67" s="689"/>
    </row>
    <row r="68" spans="1:11" x14ac:dyDescent="0.25">
      <c r="A68" s="684" t="s">
        <v>126</v>
      </c>
      <c r="B68" s="685"/>
      <c r="C68" s="686"/>
      <c r="D68" s="687">
        <v>0</v>
      </c>
      <c r="E68" s="688"/>
      <c r="F68" s="688"/>
      <c r="G68" s="689"/>
      <c r="H68" s="687"/>
      <c r="I68" s="688"/>
      <c r="J68" s="688"/>
      <c r="K68" s="689"/>
    </row>
    <row r="69" spans="1:11" x14ac:dyDescent="0.25">
      <c r="A69" s="684" t="s">
        <v>125</v>
      </c>
      <c r="B69" s="685"/>
      <c r="C69" s="686"/>
      <c r="D69" s="687">
        <f>SUM('Прил.4_форма-6-ПЛАНналич.возм'!F68:F79)*1000</f>
        <v>1409.6909999999998</v>
      </c>
      <c r="E69" s="688"/>
      <c r="F69" s="688"/>
      <c r="G69" s="689"/>
      <c r="H69" s="687"/>
      <c r="I69" s="688"/>
      <c r="J69" s="688"/>
      <c r="K69" s="689"/>
    </row>
    <row r="70" spans="1:11" x14ac:dyDescent="0.25">
      <c r="A70" s="684" t="s">
        <v>96</v>
      </c>
      <c r="B70" s="685"/>
      <c r="C70" s="686"/>
      <c r="D70" s="687">
        <f>D69+D60</f>
        <v>1409.6909999999998</v>
      </c>
      <c r="E70" s="688"/>
      <c r="F70" s="688"/>
      <c r="G70" s="689"/>
      <c r="H70" s="687"/>
      <c r="I70" s="688"/>
      <c r="J70" s="688"/>
      <c r="K70" s="689"/>
    </row>
    <row r="71" spans="1:11" x14ac:dyDescent="0.25">
      <c r="A71" s="84"/>
      <c r="B71" s="84"/>
      <c r="C71" s="84"/>
      <c r="D71" s="85"/>
      <c r="E71" s="85"/>
      <c r="F71" s="85"/>
      <c r="G71" s="85"/>
      <c r="H71" s="85"/>
      <c r="I71" s="85"/>
      <c r="J71" s="85"/>
      <c r="K71" s="85"/>
    </row>
    <row r="72" spans="1:11" ht="11.25" customHeight="1" x14ac:dyDescent="0.25">
      <c r="C72" s="5"/>
      <c r="D72" s="5"/>
      <c r="E72" s="5"/>
      <c r="F72" s="5"/>
      <c r="G72" s="5"/>
      <c r="H72" s="5"/>
      <c r="I72" s="5"/>
      <c r="J72" s="287"/>
      <c r="K72" s="59" t="s">
        <v>141</v>
      </c>
    </row>
    <row r="73" spans="1:11" s="3" customFormat="1" ht="11.25" customHeight="1" x14ac:dyDescent="0.2">
      <c r="C73" s="2"/>
      <c r="D73" s="2"/>
      <c r="E73" s="2"/>
      <c r="F73" s="2"/>
      <c r="G73" s="2"/>
      <c r="H73" s="2"/>
      <c r="I73" s="2"/>
      <c r="J73" s="288"/>
      <c r="K73" s="60" t="s">
        <v>110</v>
      </c>
    </row>
    <row r="74" spans="1:11" s="3" customFormat="1" ht="11.25" customHeight="1" x14ac:dyDescent="0.2">
      <c r="C74" s="2"/>
      <c r="D74" s="2"/>
      <c r="E74" s="2"/>
      <c r="F74" s="2"/>
      <c r="G74" s="2"/>
      <c r="H74" s="2"/>
      <c r="I74" s="2"/>
      <c r="J74" s="288"/>
      <c r="K74" s="29" t="s">
        <v>140</v>
      </c>
    </row>
    <row r="75" spans="1:11" s="3" customFormat="1" ht="11.25" customHeight="1" x14ac:dyDescent="0.2">
      <c r="C75" s="2"/>
      <c r="D75" s="2"/>
      <c r="E75" s="2"/>
      <c r="F75" s="2"/>
      <c r="G75" s="2"/>
      <c r="H75" s="2"/>
      <c r="I75" s="2"/>
      <c r="J75" s="288"/>
      <c r="K75" s="29"/>
    </row>
    <row r="76" spans="1:11" s="4" customFormat="1" ht="46.5" customHeight="1" x14ac:dyDescent="0.25">
      <c r="A76" s="666" t="s">
        <v>139</v>
      </c>
      <c r="B76" s="666"/>
      <c r="C76" s="666"/>
      <c r="D76" s="666"/>
      <c r="E76" s="666"/>
      <c r="F76" s="666"/>
      <c r="G76" s="666"/>
      <c r="H76" s="666"/>
      <c r="I76" s="666"/>
      <c r="J76" s="666"/>
      <c r="K76" s="666"/>
    </row>
    <row r="77" spans="1:11" s="194" customFormat="1" ht="15.75" x14ac:dyDescent="0.25">
      <c r="A77" s="679" t="s">
        <v>120</v>
      </c>
      <c r="B77" s="679"/>
      <c r="C77" s="679"/>
      <c r="D77" s="679"/>
      <c r="E77" s="679"/>
      <c r="F77" s="679"/>
      <c r="G77" s="679"/>
      <c r="H77" s="679"/>
      <c r="I77" s="58" t="s">
        <v>373</v>
      </c>
      <c r="J77" s="289">
        <v>22</v>
      </c>
      <c r="K77" s="194" t="s">
        <v>137</v>
      </c>
    </row>
    <row r="78" spans="1:11" s="8" customFormat="1" ht="11.25" customHeight="1" x14ac:dyDescent="0.2">
      <c r="A78" s="7"/>
      <c r="B78" s="680" t="s">
        <v>13</v>
      </c>
      <c r="C78" s="680"/>
      <c r="D78" s="680"/>
      <c r="E78" s="680"/>
      <c r="F78" s="680"/>
      <c r="G78" s="680"/>
      <c r="H78" s="680"/>
      <c r="J78" s="290"/>
    </row>
    <row r="79" spans="1:11" s="8" customFormat="1" ht="17.25" customHeight="1" x14ac:dyDescent="0.25">
      <c r="A79" s="7"/>
      <c r="B79" s="196"/>
      <c r="C79" s="196"/>
      <c r="D79" s="196"/>
      <c r="E79" s="195" t="s">
        <v>186</v>
      </c>
      <c r="F79" s="196"/>
      <c r="G79" s="196"/>
      <c r="H79" s="196"/>
      <c r="J79" s="290"/>
    </row>
    <row r="80" spans="1:11" x14ac:dyDescent="0.25">
      <c r="A80" s="7"/>
      <c r="B80" s="11"/>
      <c r="C80" s="11"/>
      <c r="D80" s="11"/>
      <c r="E80" s="11"/>
      <c r="F80" s="11"/>
      <c r="G80" s="11"/>
      <c r="H80" s="11"/>
      <c r="I80" s="8"/>
      <c r="J80" s="290"/>
      <c r="K80" s="8"/>
    </row>
    <row r="81" spans="1:11" ht="18" customHeight="1" x14ac:dyDescent="0.25">
      <c r="A81" s="690" t="s">
        <v>522</v>
      </c>
      <c r="B81" s="690"/>
      <c r="C81" s="690"/>
      <c r="D81" s="690"/>
      <c r="E81" s="690"/>
      <c r="F81" s="690"/>
      <c r="G81" s="690"/>
      <c r="H81" s="690"/>
      <c r="I81" s="690"/>
      <c r="J81" s="690"/>
      <c r="K81" s="690"/>
    </row>
    <row r="82" spans="1:11" ht="26.25" customHeight="1" x14ac:dyDescent="0.25">
      <c r="A82" s="691" t="s">
        <v>136</v>
      </c>
      <c r="B82" s="692"/>
      <c r="C82" s="693"/>
      <c r="D82" s="691" t="s">
        <v>190</v>
      </c>
      <c r="E82" s="692"/>
      <c r="F82" s="692"/>
      <c r="G82" s="693"/>
      <c r="H82" s="691" t="s">
        <v>135</v>
      </c>
      <c r="I82" s="692"/>
      <c r="J82" s="692"/>
      <c r="K82" s="693"/>
    </row>
    <row r="83" spans="1:11" x14ac:dyDescent="0.25">
      <c r="A83" s="700">
        <v>1</v>
      </c>
      <c r="B83" s="701"/>
      <c r="C83" s="702"/>
      <c r="D83" s="700">
        <v>2</v>
      </c>
      <c r="E83" s="701"/>
      <c r="F83" s="701"/>
      <c r="G83" s="702"/>
      <c r="H83" s="700">
        <v>3</v>
      </c>
      <c r="I83" s="701"/>
      <c r="J83" s="701"/>
      <c r="K83" s="702"/>
    </row>
    <row r="84" spans="1:11" x14ac:dyDescent="0.25">
      <c r="A84" s="260" t="s">
        <v>391</v>
      </c>
      <c r="B84" s="55"/>
      <c r="C84" s="55"/>
      <c r="D84" s="687">
        <f>SUM(D85:G92)</f>
        <v>0</v>
      </c>
      <c r="E84" s="688"/>
      <c r="F84" s="688"/>
      <c r="G84" s="689"/>
      <c r="H84" s="687"/>
      <c r="I84" s="688"/>
      <c r="J84" s="688"/>
      <c r="K84" s="689"/>
    </row>
    <row r="85" spans="1:11" x14ac:dyDescent="0.25">
      <c r="A85" s="684" t="s">
        <v>133</v>
      </c>
      <c r="B85" s="685"/>
      <c r="C85" s="686"/>
      <c r="D85" s="687">
        <v>0</v>
      </c>
      <c r="E85" s="688"/>
      <c r="F85" s="688"/>
      <c r="G85" s="689"/>
      <c r="H85" s="687"/>
      <c r="I85" s="688"/>
      <c r="J85" s="688"/>
      <c r="K85" s="689"/>
    </row>
    <row r="86" spans="1:11" x14ac:dyDescent="0.25">
      <c r="A86" s="684" t="s">
        <v>132</v>
      </c>
      <c r="B86" s="685"/>
      <c r="C86" s="686"/>
      <c r="D86" s="687">
        <v>0</v>
      </c>
      <c r="E86" s="688"/>
      <c r="F86" s="688"/>
      <c r="G86" s="689"/>
      <c r="H86" s="687"/>
      <c r="I86" s="688"/>
      <c r="J86" s="688"/>
      <c r="K86" s="689"/>
    </row>
    <row r="87" spans="1:11" x14ac:dyDescent="0.25">
      <c r="A87" s="684" t="s">
        <v>131</v>
      </c>
      <c r="B87" s="685"/>
      <c r="C87" s="686"/>
      <c r="D87" s="687">
        <v>0</v>
      </c>
      <c r="E87" s="688"/>
      <c r="F87" s="688"/>
      <c r="G87" s="689"/>
      <c r="H87" s="687"/>
      <c r="I87" s="688"/>
      <c r="J87" s="688"/>
      <c r="K87" s="689"/>
    </row>
    <row r="88" spans="1:11" x14ac:dyDescent="0.25">
      <c r="A88" s="684" t="s">
        <v>130</v>
      </c>
      <c r="B88" s="685"/>
      <c r="C88" s="686"/>
      <c r="D88" s="687">
        <v>0</v>
      </c>
      <c r="E88" s="688"/>
      <c r="F88" s="688"/>
      <c r="G88" s="689"/>
      <c r="H88" s="687"/>
      <c r="I88" s="688"/>
      <c r="J88" s="688"/>
      <c r="K88" s="689"/>
    </row>
    <row r="89" spans="1:11" x14ac:dyDescent="0.25">
      <c r="A89" s="684" t="s">
        <v>129</v>
      </c>
      <c r="B89" s="685"/>
      <c r="C89" s="686"/>
      <c r="D89" s="687">
        <v>0</v>
      </c>
      <c r="E89" s="688"/>
      <c r="F89" s="688"/>
      <c r="G89" s="689"/>
      <c r="H89" s="687"/>
      <c r="I89" s="688"/>
      <c r="J89" s="688"/>
      <c r="K89" s="689"/>
    </row>
    <row r="90" spans="1:11" x14ac:dyDescent="0.25">
      <c r="A90" s="684" t="s">
        <v>128</v>
      </c>
      <c r="B90" s="685"/>
      <c r="C90" s="686"/>
      <c r="D90" s="687">
        <v>0</v>
      </c>
      <c r="E90" s="688"/>
      <c r="F90" s="688"/>
      <c r="G90" s="689"/>
      <c r="H90" s="687"/>
      <c r="I90" s="688"/>
      <c r="J90" s="688"/>
      <c r="K90" s="689"/>
    </row>
    <row r="91" spans="1:11" x14ac:dyDescent="0.25">
      <c r="A91" s="684" t="s">
        <v>127</v>
      </c>
      <c r="B91" s="685"/>
      <c r="C91" s="686"/>
      <c r="D91" s="687">
        <v>0</v>
      </c>
      <c r="E91" s="688"/>
      <c r="F91" s="688"/>
      <c r="G91" s="689"/>
      <c r="H91" s="687"/>
      <c r="I91" s="688"/>
      <c r="J91" s="688"/>
      <c r="K91" s="689"/>
    </row>
    <row r="92" spans="1:11" x14ac:dyDescent="0.25">
      <c r="A92" s="684" t="s">
        <v>126</v>
      </c>
      <c r="B92" s="685"/>
      <c r="C92" s="686"/>
      <c r="D92" s="687">
        <v>0</v>
      </c>
      <c r="E92" s="688"/>
      <c r="F92" s="688"/>
      <c r="G92" s="689"/>
      <c r="H92" s="687"/>
      <c r="I92" s="688"/>
      <c r="J92" s="688"/>
      <c r="K92" s="689"/>
    </row>
    <row r="93" spans="1:11" x14ac:dyDescent="0.25">
      <c r="A93" s="684" t="s">
        <v>125</v>
      </c>
      <c r="B93" s="685"/>
      <c r="C93" s="686"/>
      <c r="D93" s="687">
        <f>SUM('Прил.4_форма-6-ПЛАНналич.возм'!F94:F106)*1000</f>
        <v>966.47399999999993</v>
      </c>
      <c r="E93" s="688"/>
      <c r="F93" s="688"/>
      <c r="G93" s="689"/>
      <c r="H93" s="687"/>
      <c r="I93" s="688"/>
      <c r="J93" s="688"/>
      <c r="K93" s="689"/>
    </row>
    <row r="94" spans="1:11" x14ac:dyDescent="0.25">
      <c r="A94" s="681" t="s">
        <v>96</v>
      </c>
      <c r="B94" s="682"/>
      <c r="C94" s="683"/>
      <c r="D94" s="619">
        <f>D93+D84</f>
        <v>966.47399999999993</v>
      </c>
      <c r="E94" s="620"/>
      <c r="F94" s="620"/>
      <c r="G94" s="621"/>
      <c r="H94" s="619"/>
      <c r="I94" s="620"/>
      <c r="J94" s="620"/>
      <c r="K94" s="621"/>
    </row>
    <row r="95" spans="1:11" x14ac:dyDescent="0.25">
      <c r="A95" s="312"/>
      <c r="B95" s="312"/>
      <c r="C95" s="312"/>
      <c r="D95" s="313"/>
      <c r="E95" s="313"/>
      <c r="F95" s="313"/>
      <c r="G95" s="313"/>
      <c r="H95" s="313"/>
      <c r="I95" s="313"/>
      <c r="J95" s="313"/>
      <c r="K95" s="313"/>
    </row>
    <row r="96" spans="1:11" ht="11.25" customHeight="1" x14ac:dyDescent="0.25">
      <c r="C96" s="5"/>
      <c r="D96" s="5"/>
      <c r="E96" s="5"/>
      <c r="F96" s="5"/>
      <c r="G96" s="5"/>
      <c r="H96" s="5"/>
      <c r="I96" s="5"/>
      <c r="J96" s="287"/>
      <c r="K96" s="59" t="s">
        <v>141</v>
      </c>
    </row>
    <row r="97" spans="1:11" s="3" customFormat="1" ht="11.25" customHeight="1" x14ac:dyDescent="0.2">
      <c r="C97" s="2"/>
      <c r="D97" s="2"/>
      <c r="E97" s="2"/>
      <c r="F97" s="2"/>
      <c r="G97" s="2"/>
      <c r="H97" s="2"/>
      <c r="I97" s="2"/>
      <c r="J97" s="288"/>
      <c r="K97" s="60" t="s">
        <v>110</v>
      </c>
    </row>
    <row r="98" spans="1:11" s="3" customFormat="1" ht="11.25" customHeight="1" x14ac:dyDescent="0.2">
      <c r="C98" s="2"/>
      <c r="D98" s="2"/>
      <c r="E98" s="2"/>
      <c r="F98" s="2"/>
      <c r="G98" s="2"/>
      <c r="H98" s="2"/>
      <c r="I98" s="2"/>
      <c r="J98" s="288"/>
      <c r="K98" s="29" t="s">
        <v>140</v>
      </c>
    </row>
    <row r="99" spans="1:11" s="3" customFormat="1" ht="11.25" customHeight="1" x14ac:dyDescent="0.2">
      <c r="C99" s="2"/>
      <c r="D99" s="2"/>
      <c r="E99" s="2"/>
      <c r="F99" s="2"/>
      <c r="G99" s="2"/>
      <c r="H99" s="2"/>
      <c r="I99" s="2"/>
      <c r="J99" s="288"/>
      <c r="K99" s="29"/>
    </row>
    <row r="100" spans="1:11" s="4" customFormat="1" ht="46.5" customHeight="1" x14ac:dyDescent="0.25">
      <c r="A100" s="666" t="s">
        <v>139</v>
      </c>
      <c r="B100" s="666"/>
      <c r="C100" s="666"/>
      <c r="D100" s="666"/>
      <c r="E100" s="666"/>
      <c r="F100" s="666"/>
      <c r="G100" s="666"/>
      <c r="H100" s="666"/>
      <c r="I100" s="666"/>
      <c r="J100" s="666"/>
      <c r="K100" s="666"/>
    </row>
    <row r="101" spans="1:11" s="194" customFormat="1" ht="15.75" x14ac:dyDescent="0.25">
      <c r="A101" s="679" t="s">
        <v>120</v>
      </c>
      <c r="B101" s="679"/>
      <c r="C101" s="679"/>
      <c r="D101" s="679"/>
      <c r="E101" s="679"/>
      <c r="F101" s="679"/>
      <c r="G101" s="679"/>
      <c r="H101" s="679"/>
      <c r="I101" s="58" t="s">
        <v>373</v>
      </c>
      <c r="J101" s="289">
        <v>22</v>
      </c>
      <c r="K101" s="194" t="s">
        <v>137</v>
      </c>
    </row>
    <row r="102" spans="1:11" s="8" customFormat="1" ht="11.25" customHeight="1" x14ac:dyDescent="0.2">
      <c r="A102" s="7"/>
      <c r="B102" s="680" t="s">
        <v>13</v>
      </c>
      <c r="C102" s="680"/>
      <c r="D102" s="680"/>
      <c r="E102" s="680"/>
      <c r="F102" s="680"/>
      <c r="G102" s="680"/>
      <c r="H102" s="680"/>
      <c r="J102" s="290"/>
    </row>
    <row r="103" spans="1:11" s="8" customFormat="1" ht="17.25" customHeight="1" x14ac:dyDescent="0.25">
      <c r="A103" s="7"/>
      <c r="B103" s="196"/>
      <c r="C103" s="196"/>
      <c r="D103" s="196"/>
      <c r="E103" s="195" t="s">
        <v>186</v>
      </c>
      <c r="F103" s="196"/>
      <c r="G103" s="196"/>
      <c r="H103" s="196"/>
      <c r="J103" s="290"/>
    </row>
    <row r="104" spans="1:11" x14ac:dyDescent="0.25">
      <c r="A104" s="7"/>
      <c r="B104" s="11"/>
      <c r="C104" s="11"/>
      <c r="D104" s="11"/>
      <c r="E104" s="11"/>
      <c r="F104" s="11"/>
      <c r="G104" s="11"/>
      <c r="H104" s="11"/>
      <c r="I104" s="8"/>
      <c r="J104" s="290"/>
      <c r="K104" s="8"/>
    </row>
    <row r="105" spans="1:11" ht="21" customHeight="1" x14ac:dyDescent="0.25">
      <c r="A105" s="690" t="s">
        <v>523</v>
      </c>
      <c r="B105" s="690"/>
      <c r="C105" s="690"/>
      <c r="D105" s="690"/>
      <c r="E105" s="690"/>
      <c r="F105" s="690"/>
      <c r="G105" s="690"/>
      <c r="H105" s="690"/>
      <c r="I105" s="690"/>
      <c r="J105" s="690"/>
      <c r="K105" s="690"/>
    </row>
    <row r="106" spans="1:11" ht="24" customHeight="1" x14ac:dyDescent="0.25">
      <c r="A106" s="691" t="s">
        <v>136</v>
      </c>
      <c r="B106" s="692"/>
      <c r="C106" s="693"/>
      <c r="D106" s="691" t="s">
        <v>190</v>
      </c>
      <c r="E106" s="692"/>
      <c r="F106" s="692"/>
      <c r="G106" s="693"/>
      <c r="H106" s="691" t="s">
        <v>135</v>
      </c>
      <c r="I106" s="692"/>
      <c r="J106" s="692"/>
      <c r="K106" s="693"/>
    </row>
    <row r="107" spans="1:11" x14ac:dyDescent="0.25">
      <c r="A107" s="700">
        <v>1</v>
      </c>
      <c r="B107" s="701"/>
      <c r="C107" s="702"/>
      <c r="D107" s="700">
        <v>2</v>
      </c>
      <c r="E107" s="701"/>
      <c r="F107" s="701"/>
      <c r="G107" s="702"/>
      <c r="H107" s="700">
        <v>3</v>
      </c>
      <c r="I107" s="701"/>
      <c r="J107" s="701"/>
      <c r="K107" s="702"/>
    </row>
    <row r="108" spans="1:11" x14ac:dyDescent="0.25">
      <c r="A108" s="260" t="s">
        <v>391</v>
      </c>
      <c r="B108" s="55"/>
      <c r="C108" s="55"/>
      <c r="D108" s="687">
        <f>SUM(D109:G116)</f>
        <v>0</v>
      </c>
      <c r="E108" s="688"/>
      <c r="F108" s="688"/>
      <c r="G108" s="689"/>
      <c r="H108" s="687"/>
      <c r="I108" s="688"/>
      <c r="J108" s="688"/>
      <c r="K108" s="689"/>
    </row>
    <row r="109" spans="1:11" x14ac:dyDescent="0.25">
      <c r="A109" s="684" t="s">
        <v>133</v>
      </c>
      <c r="B109" s="685"/>
      <c r="C109" s="686"/>
      <c r="D109" s="687">
        <v>0</v>
      </c>
      <c r="E109" s="688"/>
      <c r="F109" s="688"/>
      <c r="G109" s="689"/>
      <c r="H109" s="687"/>
      <c r="I109" s="688"/>
      <c r="J109" s="688"/>
      <c r="K109" s="689"/>
    </row>
    <row r="110" spans="1:11" x14ac:dyDescent="0.25">
      <c r="A110" s="684" t="s">
        <v>132</v>
      </c>
      <c r="B110" s="685"/>
      <c r="C110" s="686"/>
      <c r="D110" s="687">
        <v>0</v>
      </c>
      <c r="E110" s="688"/>
      <c r="F110" s="688"/>
      <c r="G110" s="689"/>
      <c r="H110" s="687"/>
      <c r="I110" s="688"/>
      <c r="J110" s="688"/>
      <c r="K110" s="689"/>
    </row>
    <row r="111" spans="1:11" x14ac:dyDescent="0.25">
      <c r="A111" s="684" t="s">
        <v>131</v>
      </c>
      <c r="B111" s="685"/>
      <c r="C111" s="686"/>
      <c r="D111" s="687">
        <v>0</v>
      </c>
      <c r="E111" s="688"/>
      <c r="F111" s="688"/>
      <c r="G111" s="689"/>
      <c r="H111" s="687"/>
      <c r="I111" s="688"/>
      <c r="J111" s="688"/>
      <c r="K111" s="689"/>
    </row>
    <row r="112" spans="1:11" x14ac:dyDescent="0.25">
      <c r="A112" s="684" t="s">
        <v>130</v>
      </c>
      <c r="B112" s="685"/>
      <c r="C112" s="686"/>
      <c r="D112" s="687">
        <v>0</v>
      </c>
      <c r="E112" s="688"/>
      <c r="F112" s="688"/>
      <c r="G112" s="689"/>
      <c r="H112" s="687"/>
      <c r="I112" s="688"/>
      <c r="J112" s="688"/>
      <c r="K112" s="689"/>
    </row>
    <row r="113" spans="1:11" x14ac:dyDescent="0.25">
      <c r="A113" s="684" t="s">
        <v>129</v>
      </c>
      <c r="B113" s="685"/>
      <c r="C113" s="686"/>
      <c r="D113" s="687">
        <v>0</v>
      </c>
      <c r="E113" s="688"/>
      <c r="F113" s="688"/>
      <c r="G113" s="689"/>
      <c r="H113" s="687"/>
      <c r="I113" s="688"/>
      <c r="J113" s="688"/>
      <c r="K113" s="689"/>
    </row>
    <row r="114" spans="1:11" x14ac:dyDescent="0.25">
      <c r="A114" s="684" t="s">
        <v>128</v>
      </c>
      <c r="B114" s="685"/>
      <c r="C114" s="686"/>
      <c r="D114" s="687">
        <v>0</v>
      </c>
      <c r="E114" s="688"/>
      <c r="F114" s="688"/>
      <c r="G114" s="689"/>
      <c r="H114" s="687"/>
      <c r="I114" s="688"/>
      <c r="J114" s="688"/>
      <c r="K114" s="689"/>
    </row>
    <row r="115" spans="1:11" x14ac:dyDescent="0.25">
      <c r="A115" s="684" t="s">
        <v>127</v>
      </c>
      <c r="B115" s="685"/>
      <c r="C115" s="686"/>
      <c r="D115" s="687">
        <v>0</v>
      </c>
      <c r="E115" s="688"/>
      <c r="F115" s="688"/>
      <c r="G115" s="689"/>
      <c r="H115" s="687"/>
      <c r="I115" s="688"/>
      <c r="J115" s="688"/>
      <c r="K115" s="689"/>
    </row>
    <row r="116" spans="1:11" x14ac:dyDescent="0.25">
      <c r="A116" s="684" t="s">
        <v>126</v>
      </c>
      <c r="B116" s="685"/>
      <c r="C116" s="686"/>
      <c r="D116" s="687">
        <v>0</v>
      </c>
      <c r="E116" s="688"/>
      <c r="F116" s="688"/>
      <c r="G116" s="689"/>
      <c r="H116" s="687"/>
      <c r="I116" s="688"/>
      <c r="J116" s="688"/>
      <c r="K116" s="689"/>
    </row>
    <row r="117" spans="1:11" x14ac:dyDescent="0.25">
      <c r="A117" s="684" t="s">
        <v>125</v>
      </c>
      <c r="B117" s="685"/>
      <c r="C117" s="686"/>
      <c r="D117" s="687">
        <f>SUM('Прил.4_форма-6-ПЛАНналич.возм'!F121:F134)*1000</f>
        <v>699.31100000000004</v>
      </c>
      <c r="E117" s="688"/>
      <c r="F117" s="688"/>
      <c r="G117" s="689"/>
      <c r="H117" s="687"/>
      <c r="I117" s="688"/>
      <c r="J117" s="688"/>
      <c r="K117" s="689"/>
    </row>
    <row r="118" spans="1:11" x14ac:dyDescent="0.25">
      <c r="A118" s="681" t="s">
        <v>96</v>
      </c>
      <c r="B118" s="682"/>
      <c r="C118" s="683"/>
      <c r="D118" s="619">
        <f>D117+D108</f>
        <v>699.31100000000004</v>
      </c>
      <c r="E118" s="620"/>
      <c r="F118" s="620"/>
      <c r="G118" s="621"/>
      <c r="H118" s="619"/>
      <c r="I118" s="620"/>
      <c r="J118" s="620"/>
      <c r="K118" s="621"/>
    </row>
    <row r="119" spans="1:11" x14ac:dyDescent="0.25">
      <c r="A119" s="312"/>
      <c r="B119" s="312"/>
      <c r="C119" s="312"/>
      <c r="D119" s="313"/>
      <c r="E119" s="313"/>
      <c r="F119" s="313"/>
      <c r="G119" s="313"/>
      <c r="H119" s="313"/>
      <c r="I119" s="313"/>
      <c r="J119" s="313"/>
      <c r="K119" s="313"/>
    </row>
    <row r="120" spans="1:11" ht="11.25" customHeight="1" x14ac:dyDescent="0.25">
      <c r="C120" s="5"/>
      <c r="D120" s="5"/>
      <c r="E120" s="5"/>
      <c r="F120" s="5"/>
      <c r="G120" s="5"/>
      <c r="H120" s="5"/>
      <c r="I120" s="5"/>
      <c r="J120" s="287"/>
      <c r="K120" s="59" t="s">
        <v>141</v>
      </c>
    </row>
    <row r="121" spans="1:11" s="3" customFormat="1" ht="11.25" customHeight="1" x14ac:dyDescent="0.2">
      <c r="C121" s="2"/>
      <c r="D121" s="2"/>
      <c r="E121" s="2"/>
      <c r="F121" s="2"/>
      <c r="G121" s="2"/>
      <c r="H121" s="2"/>
      <c r="I121" s="2"/>
      <c r="J121" s="288"/>
      <c r="K121" s="60" t="s">
        <v>110</v>
      </c>
    </row>
    <row r="122" spans="1:11" s="3" customFormat="1" ht="11.25" customHeight="1" x14ac:dyDescent="0.2">
      <c r="C122" s="2"/>
      <c r="D122" s="2"/>
      <c r="E122" s="2"/>
      <c r="F122" s="2"/>
      <c r="G122" s="2"/>
      <c r="H122" s="2"/>
      <c r="I122" s="2"/>
      <c r="J122" s="288"/>
      <c r="K122" s="29" t="s">
        <v>140</v>
      </c>
    </row>
    <row r="123" spans="1:11" s="3" customFormat="1" ht="11.25" customHeight="1" x14ac:dyDescent="0.2">
      <c r="C123" s="2"/>
      <c r="D123" s="2"/>
      <c r="E123" s="2"/>
      <c r="F123" s="2"/>
      <c r="G123" s="2"/>
      <c r="H123" s="2"/>
      <c r="I123" s="2"/>
      <c r="J123" s="288"/>
      <c r="K123" s="29"/>
    </row>
    <row r="124" spans="1:11" s="4" customFormat="1" ht="46.5" customHeight="1" x14ac:dyDescent="0.25">
      <c r="A124" s="666" t="s">
        <v>139</v>
      </c>
      <c r="B124" s="666"/>
      <c r="C124" s="666"/>
      <c r="D124" s="666"/>
      <c r="E124" s="666"/>
      <c r="F124" s="666"/>
      <c r="G124" s="666"/>
      <c r="H124" s="666"/>
      <c r="I124" s="666"/>
      <c r="J124" s="666"/>
      <c r="K124" s="666"/>
    </row>
    <row r="125" spans="1:11" s="199" customFormat="1" ht="15.75" x14ac:dyDescent="0.25">
      <c r="A125" s="679" t="s">
        <v>120</v>
      </c>
      <c r="B125" s="679"/>
      <c r="C125" s="679"/>
      <c r="D125" s="679"/>
      <c r="E125" s="679"/>
      <c r="F125" s="679"/>
      <c r="G125" s="679"/>
      <c r="H125" s="679"/>
      <c r="I125" s="58" t="s">
        <v>373</v>
      </c>
      <c r="J125" s="289">
        <v>22</v>
      </c>
      <c r="K125" s="199" t="s">
        <v>137</v>
      </c>
    </row>
    <row r="126" spans="1:11" s="8" customFormat="1" ht="11.25" customHeight="1" x14ac:dyDescent="0.2">
      <c r="A126" s="7"/>
      <c r="B126" s="680" t="s">
        <v>13</v>
      </c>
      <c r="C126" s="680"/>
      <c r="D126" s="680"/>
      <c r="E126" s="680"/>
      <c r="F126" s="680"/>
      <c r="G126" s="680"/>
      <c r="H126" s="680"/>
      <c r="J126" s="290"/>
    </row>
    <row r="127" spans="1:11" s="8" customFormat="1" ht="17.25" customHeight="1" x14ac:dyDescent="0.25">
      <c r="A127" s="7"/>
      <c r="B127" s="202"/>
      <c r="C127" s="202"/>
      <c r="D127" s="202"/>
      <c r="E127" s="200" t="s">
        <v>186</v>
      </c>
      <c r="F127" s="202"/>
      <c r="G127" s="202"/>
      <c r="H127" s="202"/>
      <c r="J127" s="290"/>
    </row>
    <row r="128" spans="1:11" s="8" customFormat="1" ht="11.25" customHeight="1" x14ac:dyDescent="0.2">
      <c r="A128" s="7"/>
      <c r="B128" s="202"/>
      <c r="C128" s="202"/>
      <c r="D128" s="202"/>
      <c r="E128" s="202"/>
      <c r="F128" s="202"/>
      <c r="G128" s="202"/>
      <c r="H128" s="202"/>
      <c r="J128" s="290"/>
    </row>
    <row r="129" spans="1:14" ht="22.5" customHeight="1" x14ac:dyDescent="0.25">
      <c r="A129" s="690" t="s">
        <v>524</v>
      </c>
      <c r="B129" s="690"/>
      <c r="C129" s="690"/>
      <c r="D129" s="690"/>
      <c r="E129" s="690"/>
      <c r="F129" s="690"/>
      <c r="G129" s="690"/>
      <c r="H129" s="690"/>
      <c r="I129" s="690"/>
      <c r="J129" s="690"/>
      <c r="K129" s="690"/>
    </row>
    <row r="130" spans="1:14" s="10" customFormat="1" ht="30" customHeight="1" x14ac:dyDescent="0.2">
      <c r="A130" s="691" t="s">
        <v>136</v>
      </c>
      <c r="B130" s="692"/>
      <c r="C130" s="693"/>
      <c r="D130" s="691" t="s">
        <v>190</v>
      </c>
      <c r="E130" s="692"/>
      <c r="F130" s="692"/>
      <c r="G130" s="693"/>
      <c r="H130" s="691" t="s">
        <v>135</v>
      </c>
      <c r="I130" s="692"/>
      <c r="J130" s="692"/>
      <c r="K130" s="693"/>
      <c r="N130" s="10" t="s">
        <v>191</v>
      </c>
    </row>
    <row r="131" spans="1:14" s="56" customFormat="1" ht="12.75" customHeight="1" x14ac:dyDescent="0.2">
      <c r="A131" s="700">
        <v>1</v>
      </c>
      <c r="B131" s="701"/>
      <c r="C131" s="702"/>
      <c r="D131" s="700">
        <v>2</v>
      </c>
      <c r="E131" s="701"/>
      <c r="F131" s="701"/>
      <c r="G131" s="702"/>
      <c r="H131" s="700">
        <v>3</v>
      </c>
      <c r="I131" s="701"/>
      <c r="J131" s="701"/>
      <c r="K131" s="702"/>
    </row>
    <row r="132" spans="1:14" s="9" customFormat="1" ht="12.75" customHeight="1" x14ac:dyDescent="0.2">
      <c r="A132" s="260" t="s">
        <v>391</v>
      </c>
      <c r="B132" s="201"/>
      <c r="C132" s="201"/>
      <c r="D132" s="687">
        <f>SUM(D133:G140)</f>
        <v>0</v>
      </c>
      <c r="E132" s="688"/>
      <c r="F132" s="688"/>
      <c r="G132" s="689"/>
      <c r="H132" s="687"/>
      <c r="I132" s="688"/>
      <c r="J132" s="688"/>
      <c r="K132" s="689"/>
    </row>
    <row r="133" spans="1:14" s="9" customFormat="1" ht="12.75" customHeight="1" x14ac:dyDescent="0.2">
      <c r="A133" s="684" t="s">
        <v>133</v>
      </c>
      <c r="B133" s="685"/>
      <c r="C133" s="686"/>
      <c r="D133" s="687">
        <v>0</v>
      </c>
      <c r="E133" s="688"/>
      <c r="F133" s="688"/>
      <c r="G133" s="689"/>
      <c r="H133" s="687"/>
      <c r="I133" s="688"/>
      <c r="J133" s="688"/>
      <c r="K133" s="689"/>
    </row>
    <row r="134" spans="1:14" s="9" customFormat="1" ht="12.75" customHeight="1" x14ac:dyDescent="0.2">
      <c r="A134" s="684" t="s">
        <v>132</v>
      </c>
      <c r="B134" s="685"/>
      <c r="C134" s="686"/>
      <c r="D134" s="687">
        <v>0</v>
      </c>
      <c r="E134" s="688"/>
      <c r="F134" s="688"/>
      <c r="G134" s="689"/>
      <c r="H134" s="687"/>
      <c r="I134" s="688"/>
      <c r="J134" s="688"/>
      <c r="K134" s="689"/>
    </row>
    <row r="135" spans="1:14" s="9" customFormat="1" ht="12.75" customHeight="1" x14ac:dyDescent="0.2">
      <c r="A135" s="684" t="s">
        <v>131</v>
      </c>
      <c r="B135" s="685"/>
      <c r="C135" s="686"/>
      <c r="D135" s="687">
        <v>0</v>
      </c>
      <c r="E135" s="688"/>
      <c r="F135" s="688"/>
      <c r="G135" s="689"/>
      <c r="H135" s="687"/>
      <c r="I135" s="688"/>
      <c r="J135" s="688"/>
      <c r="K135" s="689"/>
    </row>
    <row r="136" spans="1:14" s="9" customFormat="1" ht="12.75" customHeight="1" x14ac:dyDescent="0.2">
      <c r="A136" s="684" t="s">
        <v>130</v>
      </c>
      <c r="B136" s="685"/>
      <c r="C136" s="686"/>
      <c r="D136" s="687">
        <v>0</v>
      </c>
      <c r="E136" s="688"/>
      <c r="F136" s="688"/>
      <c r="G136" s="689"/>
      <c r="H136" s="687"/>
      <c r="I136" s="688"/>
      <c r="J136" s="688"/>
      <c r="K136" s="689"/>
    </row>
    <row r="137" spans="1:14" s="9" customFormat="1" ht="12.75" customHeight="1" x14ac:dyDescent="0.2">
      <c r="A137" s="684" t="s">
        <v>129</v>
      </c>
      <c r="B137" s="685"/>
      <c r="C137" s="686"/>
      <c r="D137" s="687">
        <v>0</v>
      </c>
      <c r="E137" s="688"/>
      <c r="F137" s="688"/>
      <c r="G137" s="689"/>
      <c r="H137" s="687"/>
      <c r="I137" s="688"/>
      <c r="J137" s="688"/>
      <c r="K137" s="689"/>
    </row>
    <row r="138" spans="1:14" s="9" customFormat="1" ht="12.75" customHeight="1" x14ac:dyDescent="0.2">
      <c r="A138" s="684" t="s">
        <v>128</v>
      </c>
      <c r="B138" s="685"/>
      <c r="C138" s="686"/>
      <c r="D138" s="687">
        <v>0</v>
      </c>
      <c r="E138" s="688"/>
      <c r="F138" s="688"/>
      <c r="G138" s="689"/>
      <c r="H138" s="687"/>
      <c r="I138" s="688"/>
      <c r="J138" s="688"/>
      <c r="K138" s="689"/>
    </row>
    <row r="139" spans="1:14" s="9" customFormat="1" ht="12.75" customHeight="1" x14ac:dyDescent="0.2">
      <c r="A139" s="684" t="s">
        <v>127</v>
      </c>
      <c r="B139" s="685"/>
      <c r="C139" s="686"/>
      <c r="D139" s="687">
        <v>0</v>
      </c>
      <c r="E139" s="688"/>
      <c r="F139" s="688"/>
      <c r="G139" s="689"/>
      <c r="H139" s="687"/>
      <c r="I139" s="688"/>
      <c r="J139" s="688"/>
      <c r="K139" s="689"/>
    </row>
    <row r="140" spans="1:14" s="9" customFormat="1" ht="12.75" customHeight="1" x14ac:dyDescent="0.2">
      <c r="A140" s="684" t="s">
        <v>126</v>
      </c>
      <c r="B140" s="685"/>
      <c r="C140" s="686"/>
      <c r="D140" s="687">
        <v>0</v>
      </c>
      <c r="E140" s="688"/>
      <c r="F140" s="688"/>
      <c r="G140" s="689"/>
      <c r="H140" s="687"/>
      <c r="I140" s="688"/>
      <c r="J140" s="688"/>
      <c r="K140" s="689"/>
    </row>
    <row r="141" spans="1:14" s="9" customFormat="1" ht="12.75" customHeight="1" x14ac:dyDescent="0.2">
      <c r="A141" s="684" t="s">
        <v>125</v>
      </c>
      <c r="B141" s="685"/>
      <c r="C141" s="686"/>
      <c r="D141" s="687">
        <f>SUM('Прил.4_форма-6-ПЛАНналич.возм'!F148:F160)*1000</f>
        <v>683.5859999999999</v>
      </c>
      <c r="E141" s="688"/>
      <c r="F141" s="688"/>
      <c r="G141" s="689"/>
      <c r="H141" s="687"/>
      <c r="I141" s="688"/>
      <c r="J141" s="688"/>
      <c r="K141" s="689"/>
    </row>
    <row r="142" spans="1:14" s="9" customFormat="1" ht="12.75" customHeight="1" x14ac:dyDescent="0.2">
      <c r="A142" s="681" t="s">
        <v>96</v>
      </c>
      <c r="B142" s="682"/>
      <c r="C142" s="683"/>
      <c r="D142" s="619">
        <f>D141+D132</f>
        <v>683.5859999999999</v>
      </c>
      <c r="E142" s="620"/>
      <c r="F142" s="620"/>
      <c r="G142" s="621"/>
      <c r="H142" s="619"/>
      <c r="I142" s="620"/>
      <c r="J142" s="620"/>
      <c r="K142" s="621"/>
    </row>
    <row r="143" spans="1:14" s="9" customFormat="1" ht="12.75" customHeight="1" x14ac:dyDescent="0.2">
      <c r="A143" s="312"/>
      <c r="B143" s="312"/>
      <c r="C143" s="312"/>
      <c r="D143" s="313"/>
      <c r="E143" s="313"/>
      <c r="F143" s="313"/>
      <c r="G143" s="313"/>
      <c r="H143" s="313"/>
      <c r="I143" s="313"/>
      <c r="J143" s="313"/>
      <c r="K143" s="313"/>
    </row>
    <row r="144" spans="1:14" ht="11.25" customHeight="1" x14ac:dyDescent="0.25">
      <c r="C144" s="5"/>
      <c r="D144" s="5"/>
      <c r="E144" s="5"/>
      <c r="F144" s="5"/>
      <c r="G144" s="5"/>
      <c r="H144" s="5"/>
      <c r="I144" s="5"/>
      <c r="J144" s="287"/>
      <c r="K144" s="59" t="s">
        <v>141</v>
      </c>
    </row>
    <row r="145" spans="1:14" s="3" customFormat="1" ht="11.25" customHeight="1" x14ac:dyDescent="0.2">
      <c r="C145" s="2"/>
      <c r="D145" s="2"/>
      <c r="E145" s="2"/>
      <c r="F145" s="2"/>
      <c r="G145" s="2"/>
      <c r="H145" s="2"/>
      <c r="I145" s="2"/>
      <c r="J145" s="288"/>
      <c r="K145" s="60" t="s">
        <v>110</v>
      </c>
    </row>
    <row r="146" spans="1:14" s="3" customFormat="1" ht="11.25" customHeight="1" x14ac:dyDescent="0.2">
      <c r="C146" s="2"/>
      <c r="D146" s="2"/>
      <c r="E146" s="2"/>
      <c r="F146" s="2"/>
      <c r="G146" s="2"/>
      <c r="H146" s="2"/>
      <c r="I146" s="2"/>
      <c r="J146" s="288"/>
      <c r="K146" s="29" t="s">
        <v>140</v>
      </c>
    </row>
    <row r="147" spans="1:14" s="3" customFormat="1" ht="11.25" customHeight="1" x14ac:dyDescent="0.2">
      <c r="C147" s="2"/>
      <c r="D147" s="2"/>
      <c r="E147" s="2"/>
      <c r="F147" s="2"/>
      <c r="G147" s="2"/>
      <c r="H147" s="2"/>
      <c r="I147" s="2"/>
      <c r="J147" s="288"/>
      <c r="K147" s="29"/>
    </row>
    <row r="148" spans="1:14" s="4" customFormat="1" ht="46.5" customHeight="1" x14ac:dyDescent="0.25">
      <c r="A148" s="666" t="s">
        <v>139</v>
      </c>
      <c r="B148" s="666"/>
      <c r="C148" s="666"/>
      <c r="D148" s="666"/>
      <c r="E148" s="666"/>
      <c r="F148" s="666"/>
      <c r="G148" s="666"/>
      <c r="H148" s="666"/>
      <c r="I148" s="666"/>
      <c r="J148" s="666"/>
      <c r="K148" s="666"/>
    </row>
    <row r="149" spans="1:14" s="57" customFormat="1" ht="15.75" x14ac:dyDescent="0.25">
      <c r="A149" s="679" t="s">
        <v>120</v>
      </c>
      <c r="B149" s="679"/>
      <c r="C149" s="679"/>
      <c r="D149" s="679"/>
      <c r="E149" s="679"/>
      <c r="F149" s="679"/>
      <c r="G149" s="679"/>
      <c r="H149" s="679"/>
      <c r="I149" s="58" t="s">
        <v>373</v>
      </c>
      <c r="J149" s="289">
        <v>22</v>
      </c>
      <c r="K149" s="57" t="s">
        <v>137</v>
      </c>
    </row>
    <row r="150" spans="1:14" s="8" customFormat="1" ht="11.25" customHeight="1" x14ac:dyDescent="0.2">
      <c r="A150" s="7"/>
      <c r="B150" s="680" t="s">
        <v>13</v>
      </c>
      <c r="C150" s="680"/>
      <c r="D150" s="680"/>
      <c r="E150" s="680"/>
      <c r="F150" s="680"/>
      <c r="G150" s="680"/>
      <c r="H150" s="680"/>
      <c r="J150" s="290"/>
    </row>
    <row r="151" spans="1:14" s="8" customFormat="1" ht="17.25" customHeight="1" x14ac:dyDescent="0.25">
      <c r="A151" s="7"/>
      <c r="B151" s="178"/>
      <c r="C151" s="178"/>
      <c r="D151" s="178"/>
      <c r="E151" s="177" t="s">
        <v>186</v>
      </c>
      <c r="F151" s="178"/>
      <c r="G151" s="178"/>
      <c r="H151" s="178"/>
      <c r="J151" s="290"/>
    </row>
    <row r="152" spans="1:14" s="8" customFormat="1" ht="11.25" customHeight="1" x14ac:dyDescent="0.2">
      <c r="A152" s="7"/>
      <c r="B152" s="178"/>
      <c r="C152" s="178"/>
      <c r="D152" s="178"/>
      <c r="E152" s="178"/>
      <c r="F152" s="178"/>
      <c r="G152" s="178"/>
      <c r="H152" s="178"/>
      <c r="J152" s="290"/>
    </row>
    <row r="153" spans="1:14" ht="22.5" customHeight="1" x14ac:dyDescent="0.25">
      <c r="A153" s="690" t="s">
        <v>525</v>
      </c>
      <c r="B153" s="690"/>
      <c r="C153" s="690"/>
      <c r="D153" s="690"/>
      <c r="E153" s="690"/>
      <c r="F153" s="690"/>
      <c r="G153" s="690"/>
      <c r="H153" s="690"/>
      <c r="I153" s="690"/>
      <c r="J153" s="690"/>
      <c r="K153" s="690"/>
    </row>
    <row r="154" spans="1:14" s="10" customFormat="1" ht="30" customHeight="1" x14ac:dyDescent="0.2">
      <c r="A154" s="691" t="s">
        <v>136</v>
      </c>
      <c r="B154" s="692"/>
      <c r="C154" s="693"/>
      <c r="D154" s="691" t="s">
        <v>190</v>
      </c>
      <c r="E154" s="692"/>
      <c r="F154" s="692"/>
      <c r="G154" s="693"/>
      <c r="H154" s="691" t="s">
        <v>135</v>
      </c>
      <c r="I154" s="692"/>
      <c r="J154" s="692"/>
      <c r="K154" s="693"/>
      <c r="N154" s="10" t="s">
        <v>191</v>
      </c>
    </row>
    <row r="155" spans="1:14" s="56" customFormat="1" ht="12.75" customHeight="1" x14ac:dyDescent="0.2">
      <c r="A155" s="700">
        <v>1</v>
      </c>
      <c r="B155" s="701"/>
      <c r="C155" s="702"/>
      <c r="D155" s="700">
        <v>2</v>
      </c>
      <c r="E155" s="701"/>
      <c r="F155" s="701"/>
      <c r="G155" s="702"/>
      <c r="H155" s="700">
        <v>3</v>
      </c>
      <c r="I155" s="701"/>
      <c r="J155" s="701"/>
      <c r="K155" s="702"/>
    </row>
    <row r="156" spans="1:14" s="9" customFormat="1" ht="12.75" customHeight="1" x14ac:dyDescent="0.2">
      <c r="A156" s="260" t="s">
        <v>391</v>
      </c>
      <c r="B156" s="179"/>
      <c r="C156" s="179"/>
      <c r="D156" s="687">
        <f>SUM(D157:G164)</f>
        <v>0</v>
      </c>
      <c r="E156" s="688"/>
      <c r="F156" s="688"/>
      <c r="G156" s="689"/>
      <c r="H156" s="687"/>
      <c r="I156" s="688"/>
      <c r="J156" s="688"/>
      <c r="K156" s="689"/>
    </row>
    <row r="157" spans="1:14" s="9" customFormat="1" ht="12.75" customHeight="1" x14ac:dyDescent="0.2">
      <c r="A157" s="684" t="s">
        <v>133</v>
      </c>
      <c r="B157" s="685"/>
      <c r="C157" s="686"/>
      <c r="D157" s="687">
        <v>0</v>
      </c>
      <c r="E157" s="688"/>
      <c r="F157" s="688"/>
      <c r="G157" s="689"/>
      <c r="H157" s="687"/>
      <c r="I157" s="688"/>
      <c r="J157" s="688"/>
      <c r="K157" s="689"/>
    </row>
    <row r="158" spans="1:14" s="9" customFormat="1" ht="12.75" customHeight="1" x14ac:dyDescent="0.2">
      <c r="A158" s="684" t="s">
        <v>132</v>
      </c>
      <c r="B158" s="685"/>
      <c r="C158" s="686"/>
      <c r="D158" s="687">
        <v>0</v>
      </c>
      <c r="E158" s="688"/>
      <c r="F158" s="688"/>
      <c r="G158" s="689"/>
      <c r="H158" s="687"/>
      <c r="I158" s="688"/>
      <c r="J158" s="688"/>
      <c r="K158" s="689"/>
    </row>
    <row r="159" spans="1:14" s="9" customFormat="1" ht="12.75" customHeight="1" x14ac:dyDescent="0.2">
      <c r="A159" s="684" t="s">
        <v>131</v>
      </c>
      <c r="B159" s="685"/>
      <c r="C159" s="686"/>
      <c r="D159" s="687">
        <v>0</v>
      </c>
      <c r="E159" s="688"/>
      <c r="F159" s="688"/>
      <c r="G159" s="689"/>
      <c r="H159" s="687"/>
      <c r="I159" s="688"/>
      <c r="J159" s="688"/>
      <c r="K159" s="689"/>
    </row>
    <row r="160" spans="1:14" s="9" customFormat="1" ht="12.75" customHeight="1" x14ac:dyDescent="0.2">
      <c r="A160" s="684" t="s">
        <v>130</v>
      </c>
      <c r="B160" s="685"/>
      <c r="C160" s="686"/>
      <c r="D160" s="687">
        <v>0</v>
      </c>
      <c r="E160" s="688"/>
      <c r="F160" s="688"/>
      <c r="G160" s="689"/>
      <c r="H160" s="687"/>
      <c r="I160" s="688"/>
      <c r="J160" s="688"/>
      <c r="K160" s="689"/>
    </row>
    <row r="161" spans="1:11" s="9" customFormat="1" ht="12.75" customHeight="1" x14ac:dyDescent="0.2">
      <c r="A161" s="684" t="s">
        <v>129</v>
      </c>
      <c r="B161" s="685"/>
      <c r="C161" s="686"/>
      <c r="D161" s="687">
        <v>0</v>
      </c>
      <c r="E161" s="688"/>
      <c r="F161" s="688"/>
      <c r="G161" s="689"/>
      <c r="H161" s="687"/>
      <c r="I161" s="688"/>
      <c r="J161" s="688"/>
      <c r="K161" s="689"/>
    </row>
    <row r="162" spans="1:11" s="9" customFormat="1" ht="12.75" customHeight="1" x14ac:dyDescent="0.2">
      <c r="A162" s="684" t="s">
        <v>128</v>
      </c>
      <c r="B162" s="685"/>
      <c r="C162" s="686"/>
      <c r="D162" s="687">
        <v>0</v>
      </c>
      <c r="E162" s="688"/>
      <c r="F162" s="688"/>
      <c r="G162" s="689"/>
      <c r="H162" s="687"/>
      <c r="I162" s="688"/>
      <c r="J162" s="688"/>
      <c r="K162" s="689"/>
    </row>
    <row r="163" spans="1:11" s="9" customFormat="1" ht="12.75" customHeight="1" x14ac:dyDescent="0.2">
      <c r="A163" s="684" t="s">
        <v>127</v>
      </c>
      <c r="B163" s="685"/>
      <c r="C163" s="686"/>
      <c r="D163" s="687">
        <v>0</v>
      </c>
      <c r="E163" s="688"/>
      <c r="F163" s="688"/>
      <c r="G163" s="689"/>
      <c r="H163" s="687"/>
      <c r="I163" s="688"/>
      <c r="J163" s="688"/>
      <c r="K163" s="689"/>
    </row>
    <row r="164" spans="1:11" s="9" customFormat="1" ht="12.75" customHeight="1" x14ac:dyDescent="0.2">
      <c r="A164" s="684" t="s">
        <v>126</v>
      </c>
      <c r="B164" s="685"/>
      <c r="C164" s="686"/>
      <c r="D164" s="687">
        <v>0</v>
      </c>
      <c r="E164" s="688"/>
      <c r="F164" s="688"/>
      <c r="G164" s="689"/>
      <c r="H164" s="687"/>
      <c r="I164" s="688"/>
      <c r="J164" s="688"/>
      <c r="K164" s="689"/>
    </row>
    <row r="165" spans="1:11" s="9" customFormat="1" ht="12.75" customHeight="1" x14ac:dyDescent="0.2">
      <c r="A165" s="684" t="s">
        <v>125</v>
      </c>
      <c r="B165" s="685"/>
      <c r="C165" s="686"/>
      <c r="D165" s="687">
        <f>SUM('Прил.4_форма-6-ПЛАНналич.возм'!F175:F187)*1000</f>
        <v>656.60199999999998</v>
      </c>
      <c r="E165" s="688"/>
      <c r="F165" s="688"/>
      <c r="G165" s="689"/>
      <c r="H165" s="687"/>
      <c r="I165" s="688"/>
      <c r="J165" s="688"/>
      <c r="K165" s="689"/>
    </row>
    <row r="166" spans="1:11" s="9" customFormat="1" ht="12.75" customHeight="1" x14ac:dyDescent="0.2">
      <c r="A166" s="681" t="s">
        <v>96</v>
      </c>
      <c r="B166" s="682"/>
      <c r="C166" s="683"/>
      <c r="D166" s="619">
        <f>D165+D156</f>
        <v>656.60199999999998</v>
      </c>
      <c r="E166" s="620"/>
      <c r="F166" s="620"/>
      <c r="G166" s="621"/>
      <c r="H166" s="619"/>
      <c r="I166" s="620"/>
      <c r="J166" s="620"/>
      <c r="K166" s="621"/>
    </row>
    <row r="167" spans="1:11" s="9" customFormat="1" ht="12.75" customHeight="1" x14ac:dyDescent="0.2">
      <c r="A167" s="312"/>
      <c r="B167" s="312"/>
      <c r="C167" s="312"/>
      <c r="D167" s="313"/>
      <c r="E167" s="313"/>
      <c r="F167" s="313"/>
      <c r="G167" s="313"/>
      <c r="H167" s="313"/>
      <c r="I167" s="313"/>
      <c r="J167" s="313"/>
      <c r="K167" s="313"/>
    </row>
    <row r="168" spans="1:11" ht="11.25" customHeight="1" x14ac:dyDescent="0.25">
      <c r="C168" s="5"/>
      <c r="D168" s="5"/>
      <c r="E168" s="5"/>
      <c r="F168" s="5"/>
      <c r="G168" s="5"/>
      <c r="H168" s="5"/>
      <c r="I168" s="5"/>
      <c r="J168" s="287"/>
      <c r="K168" s="59" t="s">
        <v>141</v>
      </c>
    </row>
    <row r="169" spans="1:11" s="3" customFormat="1" ht="11.25" customHeight="1" x14ac:dyDescent="0.2">
      <c r="C169" s="2"/>
      <c r="D169" s="2"/>
      <c r="E169" s="2"/>
      <c r="F169" s="2"/>
      <c r="G169" s="2"/>
      <c r="H169" s="2"/>
      <c r="I169" s="2"/>
      <c r="J169" s="288"/>
      <c r="K169" s="60" t="s">
        <v>110</v>
      </c>
    </row>
    <row r="170" spans="1:11" s="3" customFormat="1" ht="11.25" customHeight="1" x14ac:dyDescent="0.2">
      <c r="C170" s="2"/>
      <c r="D170" s="2"/>
      <c r="E170" s="2"/>
      <c r="F170" s="2"/>
      <c r="G170" s="2"/>
      <c r="H170" s="2"/>
      <c r="I170" s="2"/>
      <c r="J170" s="288"/>
      <c r="K170" s="29" t="s">
        <v>140</v>
      </c>
    </row>
    <row r="171" spans="1:11" s="3" customFormat="1" ht="11.25" customHeight="1" x14ac:dyDescent="0.2">
      <c r="C171" s="2"/>
      <c r="D171" s="2"/>
      <c r="E171" s="2"/>
      <c r="F171" s="2"/>
      <c r="G171" s="2"/>
      <c r="H171" s="2"/>
      <c r="I171" s="2"/>
      <c r="J171" s="288"/>
      <c r="K171" s="29"/>
    </row>
    <row r="172" spans="1:11" s="4" customFormat="1" ht="46.5" customHeight="1" x14ac:dyDescent="0.25">
      <c r="A172" s="666" t="s">
        <v>139</v>
      </c>
      <c r="B172" s="666"/>
      <c r="C172" s="666"/>
      <c r="D172" s="666"/>
      <c r="E172" s="666"/>
      <c r="F172" s="666"/>
      <c r="G172" s="666"/>
      <c r="H172" s="666"/>
      <c r="I172" s="666"/>
      <c r="J172" s="666"/>
      <c r="K172" s="666"/>
    </row>
    <row r="173" spans="1:11" s="210" customFormat="1" ht="15.75" x14ac:dyDescent="0.25">
      <c r="A173" s="679" t="s">
        <v>120</v>
      </c>
      <c r="B173" s="679"/>
      <c r="C173" s="679"/>
      <c r="D173" s="679"/>
      <c r="E173" s="679"/>
      <c r="F173" s="679"/>
      <c r="G173" s="679"/>
      <c r="H173" s="679"/>
      <c r="I173" s="58" t="s">
        <v>373</v>
      </c>
      <c r="J173" s="289">
        <v>22</v>
      </c>
      <c r="K173" s="210" t="s">
        <v>137</v>
      </c>
    </row>
    <row r="174" spans="1:11" s="8" customFormat="1" ht="11.25" customHeight="1" x14ac:dyDescent="0.2">
      <c r="A174" s="7"/>
      <c r="B174" s="680" t="s">
        <v>13</v>
      </c>
      <c r="C174" s="680"/>
      <c r="D174" s="680"/>
      <c r="E174" s="680"/>
      <c r="F174" s="680"/>
      <c r="G174" s="680"/>
      <c r="H174" s="680"/>
      <c r="J174" s="290"/>
    </row>
    <row r="175" spans="1:11" s="8" customFormat="1" ht="17.25" customHeight="1" x14ac:dyDescent="0.25">
      <c r="A175" s="7"/>
      <c r="B175" s="213"/>
      <c r="C175" s="213"/>
      <c r="D175" s="213"/>
      <c r="E175" s="211" t="s">
        <v>186</v>
      </c>
      <c r="F175" s="213"/>
      <c r="G175" s="213"/>
      <c r="H175" s="213"/>
      <c r="J175" s="290"/>
    </row>
    <row r="176" spans="1:11" s="8" customFormat="1" ht="11.25" customHeight="1" x14ac:dyDescent="0.2">
      <c r="A176" s="7"/>
      <c r="B176" s="213"/>
      <c r="C176" s="213"/>
      <c r="D176" s="213"/>
      <c r="E176" s="213"/>
      <c r="F176" s="213"/>
      <c r="G176" s="213"/>
      <c r="H176" s="213"/>
      <c r="J176" s="290"/>
    </row>
    <row r="177" spans="1:14" ht="22.5" customHeight="1" x14ac:dyDescent="0.25">
      <c r="A177" s="690" t="s">
        <v>526</v>
      </c>
      <c r="B177" s="690"/>
      <c r="C177" s="690"/>
      <c r="D177" s="690"/>
      <c r="E177" s="690"/>
      <c r="F177" s="690"/>
      <c r="G177" s="690"/>
      <c r="H177" s="690"/>
      <c r="I177" s="690"/>
      <c r="J177" s="690"/>
      <c r="K177" s="690"/>
    </row>
    <row r="178" spans="1:14" s="10" customFormat="1" ht="30" customHeight="1" x14ac:dyDescent="0.2">
      <c r="A178" s="691" t="s">
        <v>136</v>
      </c>
      <c r="B178" s="692"/>
      <c r="C178" s="693"/>
      <c r="D178" s="691" t="s">
        <v>190</v>
      </c>
      <c r="E178" s="692"/>
      <c r="F178" s="692"/>
      <c r="G178" s="693"/>
      <c r="H178" s="691" t="s">
        <v>135</v>
      </c>
      <c r="I178" s="692"/>
      <c r="J178" s="692"/>
      <c r="K178" s="693"/>
      <c r="N178" s="10" t="s">
        <v>191</v>
      </c>
    </row>
    <row r="179" spans="1:14" s="56" customFormat="1" ht="12.75" customHeight="1" x14ac:dyDescent="0.2">
      <c r="A179" s="700">
        <v>1</v>
      </c>
      <c r="B179" s="701"/>
      <c r="C179" s="702"/>
      <c r="D179" s="700">
        <v>2</v>
      </c>
      <c r="E179" s="701"/>
      <c r="F179" s="701"/>
      <c r="G179" s="702"/>
      <c r="H179" s="700">
        <v>3</v>
      </c>
      <c r="I179" s="701"/>
      <c r="J179" s="701"/>
      <c r="K179" s="702"/>
    </row>
    <row r="180" spans="1:14" s="9" customFormat="1" ht="12.75" customHeight="1" x14ac:dyDescent="0.2">
      <c r="A180" s="260" t="s">
        <v>391</v>
      </c>
      <c r="B180" s="212"/>
      <c r="C180" s="212"/>
      <c r="D180" s="687">
        <f>SUM(D181:G188)</f>
        <v>0</v>
      </c>
      <c r="E180" s="688"/>
      <c r="F180" s="688"/>
      <c r="G180" s="689"/>
      <c r="H180" s="687"/>
      <c r="I180" s="688"/>
      <c r="J180" s="688"/>
      <c r="K180" s="689"/>
    </row>
    <row r="181" spans="1:14" s="9" customFormat="1" ht="12.75" customHeight="1" x14ac:dyDescent="0.2">
      <c r="A181" s="684" t="s">
        <v>133</v>
      </c>
      <c r="B181" s="685"/>
      <c r="C181" s="686"/>
      <c r="D181" s="687">
        <v>0</v>
      </c>
      <c r="E181" s="688"/>
      <c r="F181" s="688"/>
      <c r="G181" s="689"/>
      <c r="H181" s="687"/>
      <c r="I181" s="688"/>
      <c r="J181" s="688"/>
      <c r="K181" s="689"/>
    </row>
    <row r="182" spans="1:14" s="9" customFormat="1" ht="12.75" customHeight="1" x14ac:dyDescent="0.2">
      <c r="A182" s="684" t="s">
        <v>132</v>
      </c>
      <c r="B182" s="685"/>
      <c r="C182" s="686"/>
      <c r="D182" s="687">
        <v>0</v>
      </c>
      <c r="E182" s="688"/>
      <c r="F182" s="688"/>
      <c r="G182" s="689"/>
      <c r="H182" s="687"/>
      <c r="I182" s="688"/>
      <c r="J182" s="688"/>
      <c r="K182" s="689"/>
    </row>
    <row r="183" spans="1:14" s="9" customFormat="1" ht="12.75" customHeight="1" x14ac:dyDescent="0.2">
      <c r="A183" s="684" t="s">
        <v>131</v>
      </c>
      <c r="B183" s="685"/>
      <c r="C183" s="686"/>
      <c r="D183" s="687">
        <v>0</v>
      </c>
      <c r="E183" s="688"/>
      <c r="F183" s="688"/>
      <c r="G183" s="689"/>
      <c r="H183" s="687"/>
      <c r="I183" s="688"/>
      <c r="J183" s="688"/>
      <c r="K183" s="689"/>
    </row>
    <row r="184" spans="1:14" s="9" customFormat="1" ht="12.75" customHeight="1" x14ac:dyDescent="0.2">
      <c r="A184" s="684" t="s">
        <v>130</v>
      </c>
      <c r="B184" s="685"/>
      <c r="C184" s="686"/>
      <c r="D184" s="687">
        <v>0</v>
      </c>
      <c r="E184" s="688"/>
      <c r="F184" s="688"/>
      <c r="G184" s="689"/>
      <c r="H184" s="687"/>
      <c r="I184" s="688"/>
      <c r="J184" s="688"/>
      <c r="K184" s="689"/>
    </row>
    <row r="185" spans="1:14" s="9" customFormat="1" ht="12.75" customHeight="1" x14ac:dyDescent="0.2">
      <c r="A185" s="684" t="s">
        <v>129</v>
      </c>
      <c r="B185" s="685"/>
      <c r="C185" s="686"/>
      <c r="D185" s="687">
        <v>0</v>
      </c>
      <c r="E185" s="688"/>
      <c r="F185" s="688"/>
      <c r="G185" s="689"/>
      <c r="H185" s="687"/>
      <c r="I185" s="688"/>
      <c r="J185" s="688"/>
      <c r="K185" s="689"/>
    </row>
    <row r="186" spans="1:14" s="9" customFormat="1" ht="12.75" customHeight="1" x14ac:dyDescent="0.2">
      <c r="A186" s="684" t="s">
        <v>128</v>
      </c>
      <c r="B186" s="685"/>
      <c r="C186" s="686"/>
      <c r="D186" s="687">
        <v>0</v>
      </c>
      <c r="E186" s="688"/>
      <c r="F186" s="688"/>
      <c r="G186" s="689"/>
      <c r="H186" s="687"/>
      <c r="I186" s="688"/>
      <c r="J186" s="688"/>
      <c r="K186" s="689"/>
    </row>
    <row r="187" spans="1:14" s="9" customFormat="1" ht="12.75" customHeight="1" x14ac:dyDescent="0.2">
      <c r="A187" s="684" t="s">
        <v>127</v>
      </c>
      <c r="B187" s="685"/>
      <c r="C187" s="686"/>
      <c r="D187" s="687">
        <v>0</v>
      </c>
      <c r="E187" s="688"/>
      <c r="F187" s="688"/>
      <c r="G187" s="689"/>
      <c r="H187" s="687"/>
      <c r="I187" s="688"/>
      <c r="J187" s="688"/>
      <c r="K187" s="689"/>
    </row>
    <row r="188" spans="1:14" s="9" customFormat="1" ht="12.75" customHeight="1" x14ac:dyDescent="0.2">
      <c r="A188" s="684" t="s">
        <v>126</v>
      </c>
      <c r="B188" s="685"/>
      <c r="C188" s="686"/>
      <c r="D188" s="687">
        <v>0</v>
      </c>
      <c r="E188" s="688"/>
      <c r="F188" s="688"/>
      <c r="G188" s="689"/>
      <c r="H188" s="687"/>
      <c r="I188" s="688"/>
      <c r="J188" s="688"/>
      <c r="K188" s="689"/>
    </row>
    <row r="189" spans="1:14" s="9" customFormat="1" ht="12.75" customHeight="1" x14ac:dyDescent="0.2">
      <c r="A189" s="684" t="s">
        <v>125</v>
      </c>
      <c r="B189" s="685"/>
      <c r="C189" s="686"/>
      <c r="D189" s="687">
        <f>SUM('Прил.4_форма-6-ПЛАНналич.возм'!F202:F214)*1000</f>
        <v>683.06</v>
      </c>
      <c r="E189" s="688"/>
      <c r="F189" s="688"/>
      <c r="G189" s="689"/>
      <c r="H189" s="687"/>
      <c r="I189" s="688"/>
      <c r="J189" s="688"/>
      <c r="K189" s="689"/>
    </row>
    <row r="190" spans="1:14" s="9" customFormat="1" ht="12.75" customHeight="1" x14ac:dyDescent="0.2">
      <c r="A190" s="681" t="s">
        <v>96</v>
      </c>
      <c r="B190" s="682"/>
      <c r="C190" s="683"/>
      <c r="D190" s="619">
        <f>D189+D180</f>
        <v>683.06</v>
      </c>
      <c r="E190" s="620"/>
      <c r="F190" s="620"/>
      <c r="G190" s="621"/>
      <c r="H190" s="619"/>
      <c r="I190" s="620"/>
      <c r="J190" s="620"/>
      <c r="K190" s="621"/>
    </row>
    <row r="191" spans="1:14" s="9" customFormat="1" ht="12.75" customHeight="1" x14ac:dyDescent="0.2">
      <c r="A191" s="312"/>
      <c r="B191" s="312"/>
      <c r="C191" s="312"/>
      <c r="D191" s="313"/>
      <c r="E191" s="313"/>
      <c r="F191" s="313"/>
      <c r="G191" s="313"/>
      <c r="H191" s="313"/>
      <c r="I191" s="313"/>
      <c r="J191" s="313"/>
      <c r="K191" s="313"/>
    </row>
    <row r="192" spans="1:14" ht="11.25" customHeight="1" x14ac:dyDescent="0.25">
      <c r="C192" s="5"/>
      <c r="D192" s="5"/>
      <c r="E192" s="5"/>
      <c r="F192" s="5"/>
      <c r="G192" s="5"/>
      <c r="H192" s="5"/>
      <c r="I192" s="5"/>
      <c r="J192" s="287"/>
      <c r="K192" s="59" t="s">
        <v>141</v>
      </c>
    </row>
    <row r="193" spans="1:14" s="3" customFormat="1" ht="11.25" customHeight="1" x14ac:dyDescent="0.2">
      <c r="C193" s="2"/>
      <c r="D193" s="2"/>
      <c r="E193" s="2"/>
      <c r="F193" s="2"/>
      <c r="G193" s="2"/>
      <c r="H193" s="2"/>
      <c r="I193" s="2"/>
      <c r="J193" s="288"/>
      <c r="K193" s="60" t="s">
        <v>110</v>
      </c>
    </row>
    <row r="194" spans="1:14" s="3" customFormat="1" ht="11.25" customHeight="1" x14ac:dyDescent="0.2">
      <c r="C194" s="2"/>
      <c r="D194" s="2"/>
      <c r="E194" s="2"/>
      <c r="F194" s="2"/>
      <c r="G194" s="2"/>
      <c r="H194" s="2"/>
      <c r="I194" s="2"/>
      <c r="J194" s="288"/>
      <c r="K194" s="29" t="s">
        <v>140</v>
      </c>
    </row>
    <row r="195" spans="1:14" s="3" customFormat="1" ht="11.25" customHeight="1" x14ac:dyDescent="0.2">
      <c r="C195" s="2"/>
      <c r="D195" s="2"/>
      <c r="E195" s="2"/>
      <c r="F195" s="2"/>
      <c r="G195" s="2"/>
      <c r="H195" s="2"/>
      <c r="I195" s="2"/>
      <c r="J195" s="288"/>
      <c r="K195" s="29"/>
    </row>
    <row r="196" spans="1:14" s="4" customFormat="1" ht="46.5" customHeight="1" x14ac:dyDescent="0.25">
      <c r="A196" s="666" t="s">
        <v>139</v>
      </c>
      <c r="B196" s="666"/>
      <c r="C196" s="666"/>
      <c r="D196" s="666"/>
      <c r="E196" s="666"/>
      <c r="F196" s="666"/>
      <c r="G196" s="666"/>
      <c r="H196" s="666"/>
      <c r="I196" s="666"/>
      <c r="J196" s="666"/>
      <c r="K196" s="666"/>
    </row>
    <row r="197" spans="1:14" s="210" customFormat="1" ht="15.75" x14ac:dyDescent="0.25">
      <c r="A197" s="679" t="s">
        <v>120</v>
      </c>
      <c r="B197" s="679"/>
      <c r="C197" s="679"/>
      <c r="D197" s="679"/>
      <c r="E197" s="679"/>
      <c r="F197" s="679"/>
      <c r="G197" s="679"/>
      <c r="H197" s="679"/>
      <c r="I197" s="58" t="s">
        <v>373</v>
      </c>
      <c r="J197" s="289">
        <v>22</v>
      </c>
      <c r="K197" s="210" t="s">
        <v>137</v>
      </c>
    </row>
    <row r="198" spans="1:14" s="8" customFormat="1" ht="11.25" customHeight="1" x14ac:dyDescent="0.2">
      <c r="A198" s="7"/>
      <c r="B198" s="680" t="s">
        <v>13</v>
      </c>
      <c r="C198" s="680"/>
      <c r="D198" s="680"/>
      <c r="E198" s="680"/>
      <c r="F198" s="680"/>
      <c r="G198" s="680"/>
      <c r="H198" s="680"/>
      <c r="J198" s="290"/>
    </row>
    <row r="199" spans="1:14" s="8" customFormat="1" ht="17.25" customHeight="1" x14ac:dyDescent="0.25">
      <c r="A199" s="7"/>
      <c r="B199" s="213"/>
      <c r="C199" s="213"/>
      <c r="D199" s="213"/>
      <c r="E199" s="211" t="s">
        <v>186</v>
      </c>
      <c r="F199" s="213"/>
      <c r="G199" s="213"/>
      <c r="H199" s="213"/>
      <c r="J199" s="290"/>
    </row>
    <row r="200" spans="1:14" s="8" customFormat="1" ht="11.25" customHeight="1" x14ac:dyDescent="0.2">
      <c r="A200" s="7"/>
      <c r="B200" s="213"/>
      <c r="C200" s="213"/>
      <c r="D200" s="213"/>
      <c r="E200" s="213"/>
      <c r="F200" s="213"/>
      <c r="G200" s="213"/>
      <c r="H200" s="213"/>
      <c r="J200" s="290"/>
    </row>
    <row r="201" spans="1:14" ht="22.5" customHeight="1" x14ac:dyDescent="0.25">
      <c r="A201" s="690" t="s">
        <v>527</v>
      </c>
      <c r="B201" s="690"/>
      <c r="C201" s="690"/>
      <c r="D201" s="690"/>
      <c r="E201" s="690"/>
      <c r="F201" s="690"/>
      <c r="G201" s="690"/>
      <c r="H201" s="690"/>
      <c r="I201" s="690"/>
      <c r="J201" s="690"/>
      <c r="K201" s="690"/>
    </row>
    <row r="202" spans="1:14" s="10" customFormat="1" ht="30" customHeight="1" x14ac:dyDescent="0.2">
      <c r="A202" s="691" t="s">
        <v>136</v>
      </c>
      <c r="B202" s="692"/>
      <c r="C202" s="693"/>
      <c r="D202" s="691" t="s">
        <v>190</v>
      </c>
      <c r="E202" s="692"/>
      <c r="F202" s="692"/>
      <c r="G202" s="693"/>
      <c r="H202" s="691" t="s">
        <v>135</v>
      </c>
      <c r="I202" s="692"/>
      <c r="J202" s="692"/>
      <c r="K202" s="693"/>
      <c r="N202" s="10" t="s">
        <v>191</v>
      </c>
    </row>
    <row r="203" spans="1:14" s="56" customFormat="1" ht="12.75" customHeight="1" x14ac:dyDescent="0.2">
      <c r="A203" s="700">
        <v>1</v>
      </c>
      <c r="B203" s="701"/>
      <c r="C203" s="702"/>
      <c r="D203" s="700">
        <v>2</v>
      </c>
      <c r="E203" s="701"/>
      <c r="F203" s="701"/>
      <c r="G203" s="702"/>
      <c r="H203" s="700">
        <v>3</v>
      </c>
      <c r="I203" s="701"/>
      <c r="J203" s="701"/>
      <c r="K203" s="702"/>
    </row>
    <row r="204" spans="1:14" s="9" customFormat="1" ht="12.75" customHeight="1" x14ac:dyDescent="0.2">
      <c r="A204" s="260" t="s">
        <v>391</v>
      </c>
      <c r="B204" s="212"/>
      <c r="C204" s="212"/>
      <c r="D204" s="687">
        <f>SUM(D205:G212)</f>
        <v>0</v>
      </c>
      <c r="E204" s="688"/>
      <c r="F204" s="688"/>
      <c r="G204" s="689"/>
      <c r="H204" s="687"/>
      <c r="I204" s="688"/>
      <c r="J204" s="688"/>
      <c r="K204" s="689"/>
    </row>
    <row r="205" spans="1:14" s="9" customFormat="1" ht="12.75" customHeight="1" x14ac:dyDescent="0.2">
      <c r="A205" s="684" t="s">
        <v>133</v>
      </c>
      <c r="B205" s="685"/>
      <c r="C205" s="686"/>
      <c r="D205" s="687">
        <v>0</v>
      </c>
      <c r="E205" s="688"/>
      <c r="F205" s="688"/>
      <c r="G205" s="689"/>
      <c r="H205" s="687"/>
      <c r="I205" s="688"/>
      <c r="J205" s="688"/>
      <c r="K205" s="689"/>
    </row>
    <row r="206" spans="1:14" s="9" customFormat="1" ht="12.75" customHeight="1" x14ac:dyDescent="0.2">
      <c r="A206" s="684" t="s">
        <v>132</v>
      </c>
      <c r="B206" s="685"/>
      <c r="C206" s="686"/>
      <c r="D206" s="687">
        <v>0</v>
      </c>
      <c r="E206" s="688"/>
      <c r="F206" s="688"/>
      <c r="G206" s="689"/>
      <c r="H206" s="687"/>
      <c r="I206" s="688"/>
      <c r="J206" s="688"/>
      <c r="K206" s="689"/>
    </row>
    <row r="207" spans="1:14" s="9" customFormat="1" ht="12.75" customHeight="1" x14ac:dyDescent="0.2">
      <c r="A207" s="684" t="s">
        <v>131</v>
      </c>
      <c r="B207" s="685"/>
      <c r="C207" s="686"/>
      <c r="D207" s="687">
        <v>0</v>
      </c>
      <c r="E207" s="688"/>
      <c r="F207" s="688"/>
      <c r="G207" s="689"/>
      <c r="H207" s="687"/>
      <c r="I207" s="688"/>
      <c r="J207" s="688"/>
      <c r="K207" s="689"/>
    </row>
    <row r="208" spans="1:14" s="9" customFormat="1" ht="12.75" customHeight="1" x14ac:dyDescent="0.2">
      <c r="A208" s="684" t="s">
        <v>130</v>
      </c>
      <c r="B208" s="685"/>
      <c r="C208" s="686"/>
      <c r="D208" s="687">
        <v>0</v>
      </c>
      <c r="E208" s="688"/>
      <c r="F208" s="688"/>
      <c r="G208" s="689"/>
      <c r="H208" s="687"/>
      <c r="I208" s="688"/>
      <c r="J208" s="688"/>
      <c r="K208" s="689"/>
    </row>
    <row r="209" spans="1:11" s="9" customFormat="1" ht="12.75" customHeight="1" x14ac:dyDescent="0.2">
      <c r="A209" s="684" t="s">
        <v>129</v>
      </c>
      <c r="B209" s="685"/>
      <c r="C209" s="686"/>
      <c r="D209" s="687">
        <v>0</v>
      </c>
      <c r="E209" s="688"/>
      <c r="F209" s="688"/>
      <c r="G209" s="689"/>
      <c r="H209" s="687"/>
      <c r="I209" s="688"/>
      <c r="J209" s="688"/>
      <c r="K209" s="689"/>
    </row>
    <row r="210" spans="1:11" s="9" customFormat="1" ht="12.75" customHeight="1" x14ac:dyDescent="0.2">
      <c r="A210" s="684" t="s">
        <v>128</v>
      </c>
      <c r="B210" s="685"/>
      <c r="C210" s="686"/>
      <c r="D210" s="687">
        <v>0</v>
      </c>
      <c r="E210" s="688"/>
      <c r="F210" s="688"/>
      <c r="G210" s="689"/>
      <c r="H210" s="687"/>
      <c r="I210" s="688"/>
      <c r="J210" s="688"/>
      <c r="K210" s="689"/>
    </row>
    <row r="211" spans="1:11" s="9" customFormat="1" ht="12.75" customHeight="1" x14ac:dyDescent="0.2">
      <c r="A211" s="684" t="s">
        <v>127</v>
      </c>
      <c r="B211" s="685"/>
      <c r="C211" s="686"/>
      <c r="D211" s="687">
        <v>0</v>
      </c>
      <c r="E211" s="688"/>
      <c r="F211" s="688"/>
      <c r="G211" s="689"/>
      <c r="H211" s="687"/>
      <c r="I211" s="688"/>
      <c r="J211" s="688"/>
      <c r="K211" s="689"/>
    </row>
    <row r="212" spans="1:11" s="9" customFormat="1" ht="12.75" customHeight="1" x14ac:dyDescent="0.2">
      <c r="A212" s="684" t="s">
        <v>126</v>
      </c>
      <c r="B212" s="685"/>
      <c r="C212" s="686"/>
      <c r="D212" s="687">
        <v>0</v>
      </c>
      <c r="E212" s="688"/>
      <c r="F212" s="688"/>
      <c r="G212" s="689"/>
      <c r="H212" s="687"/>
      <c r="I212" s="688"/>
      <c r="J212" s="688"/>
      <c r="K212" s="689"/>
    </row>
    <row r="213" spans="1:11" s="9" customFormat="1" ht="12.75" customHeight="1" x14ac:dyDescent="0.2">
      <c r="A213" s="684" t="s">
        <v>125</v>
      </c>
      <c r="B213" s="685"/>
      <c r="C213" s="686"/>
      <c r="D213" s="687">
        <f>SUM('Прил.4_форма-6-ПЛАНналич.возм'!F229:F251)*1000</f>
        <v>691.32499999999993</v>
      </c>
      <c r="E213" s="688"/>
      <c r="F213" s="688"/>
      <c r="G213" s="689"/>
      <c r="H213" s="687"/>
      <c r="I213" s="688"/>
      <c r="J213" s="688"/>
      <c r="K213" s="689"/>
    </row>
    <row r="214" spans="1:11" s="9" customFormat="1" ht="12.75" customHeight="1" x14ac:dyDescent="0.2">
      <c r="A214" s="681" t="s">
        <v>96</v>
      </c>
      <c r="B214" s="682"/>
      <c r="C214" s="683"/>
      <c r="D214" s="619">
        <f>D223+D204</f>
        <v>0</v>
      </c>
      <c r="E214" s="620"/>
      <c r="F214" s="620"/>
      <c r="G214" s="621"/>
      <c r="H214" s="619"/>
      <c r="I214" s="620"/>
      <c r="J214" s="620"/>
      <c r="K214" s="621"/>
    </row>
    <row r="215" spans="1:11" s="9" customFormat="1" ht="12.75" customHeight="1" x14ac:dyDescent="0.2">
      <c r="A215" s="312"/>
      <c r="B215" s="312"/>
      <c r="C215" s="312"/>
      <c r="D215" s="313"/>
      <c r="E215" s="313"/>
      <c r="F215" s="313"/>
      <c r="G215" s="313"/>
      <c r="H215" s="313"/>
      <c r="I215" s="313"/>
      <c r="J215" s="313"/>
      <c r="K215" s="313"/>
    </row>
    <row r="216" spans="1:11" ht="11.25" customHeight="1" x14ac:dyDescent="0.25">
      <c r="C216" s="5"/>
      <c r="D216" s="5"/>
      <c r="E216" s="5"/>
      <c r="F216" s="5"/>
      <c r="G216" s="5"/>
      <c r="H216" s="5"/>
      <c r="I216" s="5"/>
      <c r="J216" s="287"/>
      <c r="K216" s="59" t="s">
        <v>141</v>
      </c>
    </row>
    <row r="217" spans="1:11" s="3" customFormat="1" ht="11.25" customHeight="1" x14ac:dyDescent="0.2">
      <c r="C217" s="2"/>
      <c r="D217" s="2"/>
      <c r="E217" s="2"/>
      <c r="F217" s="2"/>
      <c r="G217" s="2"/>
      <c r="H217" s="2"/>
      <c r="I217" s="2"/>
      <c r="J217" s="288"/>
      <c r="K217" s="60" t="s">
        <v>110</v>
      </c>
    </row>
    <row r="218" spans="1:11" s="3" customFormat="1" ht="11.25" customHeight="1" x14ac:dyDescent="0.2">
      <c r="C218" s="2"/>
      <c r="D218" s="2"/>
      <c r="E218" s="2"/>
      <c r="F218" s="2"/>
      <c r="G218" s="2"/>
      <c r="H218" s="2"/>
      <c r="I218" s="2"/>
      <c r="J218" s="288"/>
      <c r="K218" s="29" t="s">
        <v>140</v>
      </c>
    </row>
    <row r="219" spans="1:11" s="3" customFormat="1" ht="11.25" customHeight="1" x14ac:dyDescent="0.2">
      <c r="C219" s="2"/>
      <c r="D219" s="2"/>
      <c r="E219" s="2"/>
      <c r="F219" s="2"/>
      <c r="G219" s="2"/>
      <c r="H219" s="2"/>
      <c r="I219" s="2"/>
      <c r="J219" s="288"/>
      <c r="K219" s="29"/>
    </row>
    <row r="220" spans="1:11" s="4" customFormat="1" ht="46.5" customHeight="1" x14ac:dyDescent="0.25">
      <c r="A220" s="666" t="s">
        <v>139</v>
      </c>
      <c r="B220" s="666"/>
      <c r="C220" s="666"/>
      <c r="D220" s="666"/>
      <c r="E220" s="666"/>
      <c r="F220" s="666"/>
      <c r="G220" s="666"/>
      <c r="H220" s="666"/>
      <c r="I220" s="666"/>
      <c r="J220" s="666"/>
      <c r="K220" s="666"/>
    </row>
    <row r="221" spans="1:11" s="214" customFormat="1" ht="15.75" x14ac:dyDescent="0.25">
      <c r="A221" s="679" t="s">
        <v>120</v>
      </c>
      <c r="B221" s="679"/>
      <c r="C221" s="679"/>
      <c r="D221" s="679"/>
      <c r="E221" s="679"/>
      <c r="F221" s="679"/>
      <c r="G221" s="679"/>
      <c r="H221" s="679"/>
      <c r="I221" s="58" t="s">
        <v>373</v>
      </c>
      <c r="J221" s="289">
        <v>22</v>
      </c>
      <c r="K221" s="214" t="s">
        <v>137</v>
      </c>
    </row>
    <row r="222" spans="1:11" s="8" customFormat="1" ht="11.25" customHeight="1" x14ac:dyDescent="0.2">
      <c r="A222" s="7"/>
      <c r="B222" s="680" t="s">
        <v>13</v>
      </c>
      <c r="C222" s="680"/>
      <c r="D222" s="680"/>
      <c r="E222" s="680"/>
      <c r="F222" s="680"/>
      <c r="G222" s="680"/>
      <c r="H222" s="680"/>
      <c r="J222" s="290"/>
    </row>
    <row r="223" spans="1:11" s="8" customFormat="1" ht="17.25" customHeight="1" x14ac:dyDescent="0.25">
      <c r="A223" s="7"/>
      <c r="B223" s="217"/>
      <c r="C223" s="217"/>
      <c r="D223" s="217"/>
      <c r="E223" s="215" t="s">
        <v>186</v>
      </c>
      <c r="F223" s="217"/>
      <c r="G223" s="217"/>
      <c r="H223" s="217"/>
      <c r="J223" s="290"/>
    </row>
    <row r="224" spans="1:11" s="8" customFormat="1" ht="11.25" customHeight="1" x14ac:dyDescent="0.2">
      <c r="A224" s="7"/>
      <c r="B224" s="217"/>
      <c r="C224" s="217"/>
      <c r="D224" s="217"/>
      <c r="E224" s="217"/>
      <c r="F224" s="217"/>
      <c r="G224" s="217"/>
      <c r="H224" s="217"/>
      <c r="J224" s="290"/>
    </row>
    <row r="225" spans="1:14" ht="22.5" customHeight="1" x14ac:dyDescent="0.25">
      <c r="A225" s="690" t="s">
        <v>528</v>
      </c>
      <c r="B225" s="690"/>
      <c r="C225" s="690"/>
      <c r="D225" s="690"/>
      <c r="E225" s="690"/>
      <c r="F225" s="690"/>
      <c r="G225" s="690"/>
      <c r="H225" s="690"/>
      <c r="I225" s="690"/>
      <c r="J225" s="690"/>
      <c r="K225" s="690"/>
    </row>
    <row r="226" spans="1:14" s="10" customFormat="1" ht="30" customHeight="1" x14ac:dyDescent="0.2">
      <c r="A226" s="691" t="s">
        <v>136</v>
      </c>
      <c r="B226" s="692"/>
      <c r="C226" s="693"/>
      <c r="D226" s="691" t="s">
        <v>190</v>
      </c>
      <c r="E226" s="692"/>
      <c r="F226" s="692"/>
      <c r="G226" s="693"/>
      <c r="H226" s="691" t="s">
        <v>135</v>
      </c>
      <c r="I226" s="692"/>
      <c r="J226" s="692"/>
      <c r="K226" s="693"/>
      <c r="N226" s="10" t="s">
        <v>191</v>
      </c>
    </row>
    <row r="227" spans="1:14" s="56" customFormat="1" ht="12.75" customHeight="1" x14ac:dyDescent="0.2">
      <c r="A227" s="700">
        <v>1</v>
      </c>
      <c r="B227" s="701"/>
      <c r="C227" s="702"/>
      <c r="D227" s="700">
        <v>2</v>
      </c>
      <c r="E227" s="701"/>
      <c r="F227" s="701"/>
      <c r="G227" s="702"/>
      <c r="H227" s="700">
        <v>3</v>
      </c>
      <c r="I227" s="701"/>
      <c r="J227" s="701"/>
      <c r="K227" s="702"/>
    </row>
    <row r="228" spans="1:14" s="9" customFormat="1" ht="12.75" customHeight="1" x14ac:dyDescent="0.2">
      <c r="A228" s="260" t="s">
        <v>391</v>
      </c>
      <c r="B228" s="216"/>
      <c r="C228" s="216"/>
      <c r="D228" s="687">
        <f>SUM(D229:G236)</f>
        <v>0</v>
      </c>
      <c r="E228" s="688"/>
      <c r="F228" s="688"/>
      <c r="G228" s="689"/>
      <c r="H228" s="687"/>
      <c r="I228" s="688"/>
      <c r="J228" s="688"/>
      <c r="K228" s="689"/>
    </row>
    <row r="229" spans="1:14" s="9" customFormat="1" ht="12.75" customHeight="1" x14ac:dyDescent="0.2">
      <c r="A229" s="684" t="s">
        <v>133</v>
      </c>
      <c r="B229" s="685"/>
      <c r="C229" s="686"/>
      <c r="D229" s="687">
        <v>0</v>
      </c>
      <c r="E229" s="688"/>
      <c r="F229" s="688"/>
      <c r="G229" s="689"/>
      <c r="H229" s="687"/>
      <c r="I229" s="688"/>
      <c r="J229" s="688"/>
      <c r="K229" s="689"/>
    </row>
    <row r="230" spans="1:14" s="9" customFormat="1" ht="12.75" customHeight="1" x14ac:dyDescent="0.2">
      <c r="A230" s="684" t="s">
        <v>132</v>
      </c>
      <c r="B230" s="685"/>
      <c r="C230" s="686"/>
      <c r="D230" s="687">
        <v>0</v>
      </c>
      <c r="E230" s="688"/>
      <c r="F230" s="688"/>
      <c r="G230" s="689"/>
      <c r="H230" s="687"/>
      <c r="I230" s="688"/>
      <c r="J230" s="688"/>
      <c r="K230" s="689"/>
    </row>
    <row r="231" spans="1:14" s="9" customFormat="1" ht="12.75" customHeight="1" x14ac:dyDescent="0.2">
      <c r="A231" s="684" t="s">
        <v>131</v>
      </c>
      <c r="B231" s="685"/>
      <c r="C231" s="686"/>
      <c r="D231" s="687">
        <v>0</v>
      </c>
      <c r="E231" s="688"/>
      <c r="F231" s="688"/>
      <c r="G231" s="689"/>
      <c r="H231" s="687"/>
      <c r="I231" s="688"/>
      <c r="J231" s="688"/>
      <c r="K231" s="689"/>
    </row>
    <row r="232" spans="1:14" s="9" customFormat="1" ht="12.75" customHeight="1" x14ac:dyDescent="0.2">
      <c r="A232" s="684" t="s">
        <v>130</v>
      </c>
      <c r="B232" s="685"/>
      <c r="C232" s="686"/>
      <c r="D232" s="687">
        <v>0</v>
      </c>
      <c r="E232" s="688"/>
      <c r="F232" s="688"/>
      <c r="G232" s="689"/>
      <c r="H232" s="687"/>
      <c r="I232" s="688"/>
      <c r="J232" s="688"/>
      <c r="K232" s="689"/>
    </row>
    <row r="233" spans="1:14" s="9" customFormat="1" ht="12.75" customHeight="1" x14ac:dyDescent="0.2">
      <c r="A233" s="684" t="s">
        <v>129</v>
      </c>
      <c r="B233" s="685"/>
      <c r="C233" s="686"/>
      <c r="D233" s="687">
        <v>0</v>
      </c>
      <c r="E233" s="688"/>
      <c r="F233" s="688"/>
      <c r="G233" s="689"/>
      <c r="H233" s="687"/>
      <c r="I233" s="688"/>
      <c r="J233" s="688"/>
      <c r="K233" s="689"/>
    </row>
    <row r="234" spans="1:14" s="9" customFormat="1" ht="12.75" customHeight="1" x14ac:dyDescent="0.2">
      <c r="A234" s="684" t="s">
        <v>128</v>
      </c>
      <c r="B234" s="685"/>
      <c r="C234" s="686"/>
      <c r="D234" s="687">
        <v>0</v>
      </c>
      <c r="E234" s="688"/>
      <c r="F234" s="688"/>
      <c r="G234" s="689"/>
      <c r="H234" s="687"/>
      <c r="I234" s="688"/>
      <c r="J234" s="688"/>
      <c r="K234" s="689"/>
    </row>
    <row r="235" spans="1:14" s="9" customFormat="1" ht="12.75" customHeight="1" x14ac:dyDescent="0.2">
      <c r="A235" s="684" t="s">
        <v>127</v>
      </c>
      <c r="B235" s="685"/>
      <c r="C235" s="686"/>
      <c r="D235" s="687">
        <v>0</v>
      </c>
      <c r="E235" s="688"/>
      <c r="F235" s="688"/>
      <c r="G235" s="689"/>
      <c r="H235" s="687"/>
      <c r="I235" s="688"/>
      <c r="J235" s="688"/>
      <c r="K235" s="689"/>
    </row>
    <row r="236" spans="1:14" s="9" customFormat="1" ht="12.75" customHeight="1" x14ac:dyDescent="0.2">
      <c r="A236" s="684" t="s">
        <v>126</v>
      </c>
      <c r="B236" s="685"/>
      <c r="C236" s="686"/>
      <c r="D236" s="687">
        <v>0</v>
      </c>
      <c r="E236" s="688"/>
      <c r="F236" s="688"/>
      <c r="G236" s="689"/>
      <c r="H236" s="687"/>
      <c r="I236" s="688"/>
      <c r="J236" s="688"/>
      <c r="K236" s="689"/>
    </row>
    <row r="237" spans="1:14" s="9" customFormat="1" ht="12.75" customHeight="1" x14ac:dyDescent="0.2">
      <c r="A237" s="684" t="s">
        <v>125</v>
      </c>
      <c r="B237" s="685"/>
      <c r="C237" s="686"/>
      <c r="D237" s="687">
        <f>SUM('Прил.4_форма-6-ПЛАНналич.возм'!F256:F268)*1000</f>
        <v>1123.2820000000002</v>
      </c>
      <c r="E237" s="688"/>
      <c r="F237" s="688"/>
      <c r="G237" s="689"/>
      <c r="H237" s="687"/>
      <c r="I237" s="688"/>
      <c r="J237" s="688"/>
      <c r="K237" s="689"/>
    </row>
    <row r="238" spans="1:14" s="9" customFormat="1" ht="12.75" customHeight="1" x14ac:dyDescent="0.2">
      <c r="A238" s="681" t="s">
        <v>96</v>
      </c>
      <c r="B238" s="682"/>
      <c r="C238" s="683"/>
      <c r="D238" s="619">
        <f>D237+D228</f>
        <v>1123.2820000000002</v>
      </c>
      <c r="E238" s="620"/>
      <c r="F238" s="620"/>
      <c r="G238" s="621"/>
      <c r="H238" s="619"/>
      <c r="I238" s="620"/>
      <c r="J238" s="620"/>
      <c r="K238" s="621"/>
    </row>
    <row r="239" spans="1:14" s="9" customFormat="1" ht="12.75" customHeight="1" x14ac:dyDescent="0.2">
      <c r="A239" s="312"/>
      <c r="B239" s="312"/>
      <c r="C239" s="312"/>
      <c r="D239" s="313"/>
      <c r="E239" s="313"/>
      <c r="F239" s="313"/>
      <c r="G239" s="313"/>
      <c r="H239" s="313"/>
      <c r="I239" s="313"/>
      <c r="J239" s="313"/>
      <c r="K239" s="313"/>
    </row>
    <row r="240" spans="1:14" ht="11.25" customHeight="1" x14ac:dyDescent="0.25">
      <c r="C240" s="5"/>
      <c r="D240" s="5"/>
      <c r="E240" s="5"/>
      <c r="F240" s="5"/>
      <c r="G240" s="5"/>
      <c r="H240" s="5"/>
      <c r="I240" s="5"/>
      <c r="J240" s="287"/>
      <c r="K240" s="59" t="s">
        <v>141</v>
      </c>
    </row>
    <row r="241" spans="1:14" s="3" customFormat="1" ht="11.25" customHeight="1" x14ac:dyDescent="0.2">
      <c r="C241" s="2"/>
      <c r="D241" s="2"/>
      <c r="E241" s="2"/>
      <c r="F241" s="2"/>
      <c r="G241" s="2"/>
      <c r="H241" s="2"/>
      <c r="I241" s="2"/>
      <c r="J241" s="288"/>
      <c r="K241" s="60" t="s">
        <v>110</v>
      </c>
    </row>
    <row r="242" spans="1:14" s="3" customFormat="1" ht="11.25" customHeight="1" x14ac:dyDescent="0.2">
      <c r="C242" s="2"/>
      <c r="D242" s="2"/>
      <c r="E242" s="2"/>
      <c r="F242" s="2"/>
      <c r="G242" s="2"/>
      <c r="H242" s="2"/>
      <c r="I242" s="2"/>
      <c r="J242" s="288"/>
      <c r="K242" s="29" t="s">
        <v>140</v>
      </c>
    </row>
    <row r="243" spans="1:14" s="3" customFormat="1" ht="11.25" customHeight="1" x14ac:dyDescent="0.2">
      <c r="C243" s="2"/>
      <c r="D243" s="2"/>
      <c r="E243" s="2"/>
      <c r="F243" s="2"/>
      <c r="G243" s="2"/>
      <c r="H243" s="2"/>
      <c r="I243" s="2"/>
      <c r="J243" s="288"/>
      <c r="K243" s="29"/>
    </row>
    <row r="244" spans="1:14" s="4" customFormat="1" ht="46.5" customHeight="1" x14ac:dyDescent="0.25">
      <c r="A244" s="666" t="s">
        <v>139</v>
      </c>
      <c r="B244" s="666"/>
      <c r="C244" s="666"/>
      <c r="D244" s="666"/>
      <c r="E244" s="666"/>
      <c r="F244" s="666"/>
      <c r="G244" s="666"/>
      <c r="H244" s="666"/>
      <c r="I244" s="666"/>
      <c r="J244" s="666"/>
      <c r="K244" s="666"/>
    </row>
    <row r="245" spans="1:14" s="223" customFormat="1" ht="15.75" x14ac:dyDescent="0.25">
      <c r="A245" s="679" t="s">
        <v>120</v>
      </c>
      <c r="B245" s="679"/>
      <c r="C245" s="679"/>
      <c r="D245" s="679"/>
      <c r="E245" s="679"/>
      <c r="F245" s="679"/>
      <c r="G245" s="679"/>
      <c r="H245" s="679"/>
      <c r="I245" s="58" t="s">
        <v>373</v>
      </c>
      <c r="J245" s="289">
        <v>22</v>
      </c>
      <c r="K245" s="223" t="s">
        <v>137</v>
      </c>
    </row>
    <row r="246" spans="1:14" s="8" customFormat="1" ht="11.25" customHeight="1" x14ac:dyDescent="0.2">
      <c r="A246" s="7"/>
      <c r="B246" s="680" t="s">
        <v>13</v>
      </c>
      <c r="C246" s="680"/>
      <c r="D246" s="680"/>
      <c r="E246" s="680"/>
      <c r="F246" s="680"/>
      <c r="G246" s="680"/>
      <c r="H246" s="680"/>
      <c r="J246" s="290"/>
    </row>
    <row r="247" spans="1:14" s="8" customFormat="1" ht="17.25" customHeight="1" x14ac:dyDescent="0.25">
      <c r="A247" s="7"/>
      <c r="B247" s="227"/>
      <c r="C247" s="227"/>
      <c r="D247" s="227"/>
      <c r="E247" s="224" t="s">
        <v>186</v>
      </c>
      <c r="F247" s="227"/>
      <c r="G247" s="227"/>
      <c r="H247" s="227"/>
      <c r="J247" s="290"/>
    </row>
    <row r="248" spans="1:14" s="8" customFormat="1" ht="11.25" customHeight="1" x14ac:dyDescent="0.2">
      <c r="A248" s="7"/>
      <c r="B248" s="227"/>
      <c r="C248" s="227"/>
      <c r="D248" s="227"/>
      <c r="E248" s="227"/>
      <c r="F248" s="227"/>
      <c r="G248" s="227"/>
      <c r="H248" s="227"/>
      <c r="J248" s="290"/>
    </row>
    <row r="249" spans="1:14" ht="22.5" customHeight="1" x14ac:dyDescent="0.25">
      <c r="A249" s="690" t="s">
        <v>529</v>
      </c>
      <c r="B249" s="690"/>
      <c r="C249" s="690"/>
      <c r="D249" s="690"/>
      <c r="E249" s="690"/>
      <c r="F249" s="690"/>
      <c r="G249" s="690"/>
      <c r="H249" s="690"/>
      <c r="I249" s="690"/>
      <c r="J249" s="690"/>
      <c r="K249" s="690"/>
    </row>
    <row r="250" spans="1:14" s="10" customFormat="1" ht="30" customHeight="1" x14ac:dyDescent="0.2">
      <c r="A250" s="691" t="s">
        <v>136</v>
      </c>
      <c r="B250" s="692"/>
      <c r="C250" s="693"/>
      <c r="D250" s="691" t="s">
        <v>190</v>
      </c>
      <c r="E250" s="692"/>
      <c r="F250" s="692"/>
      <c r="G250" s="693"/>
      <c r="H250" s="691" t="s">
        <v>135</v>
      </c>
      <c r="I250" s="692"/>
      <c r="J250" s="692"/>
      <c r="K250" s="693"/>
      <c r="N250" s="10" t="s">
        <v>191</v>
      </c>
    </row>
    <row r="251" spans="1:14" s="56" customFormat="1" ht="12.75" customHeight="1" x14ac:dyDescent="0.2">
      <c r="A251" s="700">
        <v>1</v>
      </c>
      <c r="B251" s="701"/>
      <c r="C251" s="702"/>
      <c r="D251" s="700">
        <v>2</v>
      </c>
      <c r="E251" s="701"/>
      <c r="F251" s="701"/>
      <c r="G251" s="702"/>
      <c r="H251" s="700">
        <v>3</v>
      </c>
      <c r="I251" s="701"/>
      <c r="J251" s="701"/>
      <c r="K251" s="702"/>
    </row>
    <row r="252" spans="1:14" s="9" customFormat="1" ht="12.75" customHeight="1" x14ac:dyDescent="0.2">
      <c r="A252" s="260" t="s">
        <v>391</v>
      </c>
      <c r="B252" s="226"/>
      <c r="C252" s="226"/>
      <c r="D252" s="687">
        <f>SUM(D253:G260)</f>
        <v>0</v>
      </c>
      <c r="E252" s="688"/>
      <c r="F252" s="688"/>
      <c r="G252" s="689"/>
      <c r="H252" s="687"/>
      <c r="I252" s="688"/>
      <c r="J252" s="688"/>
      <c r="K252" s="689"/>
    </row>
    <row r="253" spans="1:14" s="9" customFormat="1" ht="12.75" customHeight="1" x14ac:dyDescent="0.2">
      <c r="A253" s="684" t="s">
        <v>133</v>
      </c>
      <c r="B253" s="685"/>
      <c r="C253" s="686"/>
      <c r="D253" s="687">
        <v>0</v>
      </c>
      <c r="E253" s="688"/>
      <c r="F253" s="688"/>
      <c r="G253" s="689"/>
      <c r="H253" s="687"/>
      <c r="I253" s="688"/>
      <c r="J253" s="688"/>
      <c r="K253" s="689"/>
    </row>
    <row r="254" spans="1:14" s="9" customFormat="1" ht="12.75" customHeight="1" x14ac:dyDescent="0.2">
      <c r="A254" s="684" t="s">
        <v>132</v>
      </c>
      <c r="B254" s="685"/>
      <c r="C254" s="686"/>
      <c r="D254" s="687">
        <v>0</v>
      </c>
      <c r="E254" s="688"/>
      <c r="F254" s="688"/>
      <c r="G254" s="689"/>
      <c r="H254" s="687"/>
      <c r="I254" s="688"/>
      <c r="J254" s="688"/>
      <c r="K254" s="689"/>
    </row>
    <row r="255" spans="1:14" s="9" customFormat="1" ht="12.75" customHeight="1" x14ac:dyDescent="0.2">
      <c r="A255" s="684" t="s">
        <v>131</v>
      </c>
      <c r="B255" s="685"/>
      <c r="C255" s="686"/>
      <c r="D255" s="687">
        <v>0</v>
      </c>
      <c r="E255" s="688"/>
      <c r="F255" s="688"/>
      <c r="G255" s="689"/>
      <c r="H255" s="687"/>
      <c r="I255" s="688"/>
      <c r="J255" s="688"/>
      <c r="K255" s="689"/>
    </row>
    <row r="256" spans="1:14" s="9" customFormat="1" ht="12.75" customHeight="1" x14ac:dyDescent="0.2">
      <c r="A256" s="684" t="s">
        <v>130</v>
      </c>
      <c r="B256" s="685"/>
      <c r="C256" s="686"/>
      <c r="D256" s="687">
        <v>0</v>
      </c>
      <c r="E256" s="688"/>
      <c r="F256" s="688"/>
      <c r="G256" s="689"/>
      <c r="H256" s="687"/>
      <c r="I256" s="688"/>
      <c r="J256" s="688"/>
      <c r="K256" s="689"/>
    </row>
    <row r="257" spans="1:11" s="9" customFormat="1" ht="12.75" customHeight="1" x14ac:dyDescent="0.2">
      <c r="A257" s="684" t="s">
        <v>129</v>
      </c>
      <c r="B257" s="685"/>
      <c r="C257" s="686"/>
      <c r="D257" s="687">
        <v>0</v>
      </c>
      <c r="E257" s="688"/>
      <c r="F257" s="688"/>
      <c r="G257" s="689"/>
      <c r="H257" s="687"/>
      <c r="I257" s="688"/>
      <c r="J257" s="688"/>
      <c r="K257" s="689"/>
    </row>
    <row r="258" spans="1:11" s="9" customFormat="1" ht="12.75" customHeight="1" x14ac:dyDescent="0.2">
      <c r="A258" s="684" t="s">
        <v>128</v>
      </c>
      <c r="B258" s="685"/>
      <c r="C258" s="686"/>
      <c r="D258" s="687">
        <v>0</v>
      </c>
      <c r="E258" s="688"/>
      <c r="F258" s="688"/>
      <c r="G258" s="689"/>
      <c r="H258" s="687"/>
      <c r="I258" s="688"/>
      <c r="J258" s="688"/>
      <c r="K258" s="689"/>
    </row>
    <row r="259" spans="1:11" s="9" customFormat="1" ht="12.75" customHeight="1" x14ac:dyDescent="0.2">
      <c r="A259" s="684" t="s">
        <v>127</v>
      </c>
      <c r="B259" s="685"/>
      <c r="C259" s="686"/>
      <c r="D259" s="687">
        <v>0</v>
      </c>
      <c r="E259" s="688"/>
      <c r="F259" s="688"/>
      <c r="G259" s="689"/>
      <c r="H259" s="687"/>
      <c r="I259" s="688"/>
      <c r="J259" s="688"/>
      <c r="K259" s="689"/>
    </row>
    <row r="260" spans="1:11" s="9" customFormat="1" ht="12.75" customHeight="1" x14ac:dyDescent="0.2">
      <c r="A260" s="684" t="s">
        <v>126</v>
      </c>
      <c r="B260" s="685"/>
      <c r="C260" s="686"/>
      <c r="D260" s="687">
        <v>0</v>
      </c>
      <c r="E260" s="688"/>
      <c r="F260" s="688"/>
      <c r="G260" s="689"/>
      <c r="H260" s="687"/>
      <c r="I260" s="688"/>
      <c r="J260" s="688"/>
      <c r="K260" s="689"/>
    </row>
    <row r="261" spans="1:11" s="9" customFormat="1" ht="12.75" customHeight="1" x14ac:dyDescent="0.2">
      <c r="A261" s="684" t="s">
        <v>125</v>
      </c>
      <c r="B261" s="685"/>
      <c r="C261" s="686"/>
      <c r="D261" s="687">
        <f>SUM('Прил.4_форма-6-ПЛАНналич.возм'!F283:F295)*1000</f>
        <v>1591.8649999999996</v>
      </c>
      <c r="E261" s="688"/>
      <c r="F261" s="688"/>
      <c r="G261" s="689"/>
      <c r="H261" s="687"/>
      <c r="I261" s="688"/>
      <c r="J261" s="688"/>
      <c r="K261" s="689"/>
    </row>
    <row r="262" spans="1:11" s="9" customFormat="1" ht="12.75" customHeight="1" x14ac:dyDescent="0.2">
      <c r="A262" s="681" t="s">
        <v>96</v>
      </c>
      <c r="B262" s="682"/>
      <c r="C262" s="683"/>
      <c r="D262" s="619">
        <f>D261+D252</f>
        <v>1591.8649999999996</v>
      </c>
      <c r="E262" s="620"/>
      <c r="F262" s="620"/>
      <c r="G262" s="621"/>
      <c r="H262" s="619"/>
      <c r="I262" s="620"/>
      <c r="J262" s="620"/>
      <c r="K262" s="621"/>
    </row>
    <row r="263" spans="1:11" s="9" customFormat="1" ht="12.75" customHeight="1" x14ac:dyDescent="0.2">
      <c r="A263" s="312"/>
      <c r="B263" s="312"/>
      <c r="C263" s="312"/>
      <c r="D263" s="313"/>
      <c r="E263" s="313"/>
      <c r="F263" s="313"/>
      <c r="G263" s="313"/>
      <c r="H263" s="313"/>
      <c r="I263" s="313"/>
      <c r="J263" s="313"/>
      <c r="K263" s="313"/>
    </row>
    <row r="264" spans="1:11" ht="11.25" customHeight="1" x14ac:dyDescent="0.25">
      <c r="C264" s="5"/>
      <c r="D264" s="5"/>
      <c r="E264" s="5"/>
      <c r="F264" s="5"/>
      <c r="G264" s="5"/>
      <c r="H264" s="5"/>
      <c r="I264" s="5"/>
      <c r="J264" s="287"/>
      <c r="K264" s="59" t="s">
        <v>141</v>
      </c>
    </row>
    <row r="265" spans="1:11" s="3" customFormat="1" ht="11.25" customHeight="1" x14ac:dyDescent="0.2">
      <c r="C265" s="2"/>
      <c r="D265" s="2"/>
      <c r="E265" s="2"/>
      <c r="F265" s="2"/>
      <c r="G265" s="2"/>
      <c r="H265" s="2"/>
      <c r="I265" s="2"/>
      <c r="J265" s="288"/>
      <c r="K265" s="60" t="s">
        <v>110</v>
      </c>
    </row>
    <row r="266" spans="1:11" s="3" customFormat="1" ht="11.25" customHeight="1" x14ac:dyDescent="0.2">
      <c r="C266" s="2"/>
      <c r="D266" s="2"/>
      <c r="E266" s="2"/>
      <c r="F266" s="2"/>
      <c r="G266" s="2"/>
      <c r="H266" s="2"/>
      <c r="I266" s="2"/>
      <c r="J266" s="288"/>
      <c r="K266" s="29" t="s">
        <v>140</v>
      </c>
    </row>
    <row r="267" spans="1:11" s="3" customFormat="1" ht="11.25" customHeight="1" x14ac:dyDescent="0.2">
      <c r="C267" s="2"/>
      <c r="D267" s="2"/>
      <c r="E267" s="2"/>
      <c r="F267" s="2"/>
      <c r="G267" s="2"/>
      <c r="H267" s="2"/>
      <c r="I267" s="2"/>
      <c r="J267" s="288"/>
      <c r="K267" s="29"/>
    </row>
    <row r="268" spans="1:11" s="4" customFormat="1" ht="46.5" customHeight="1" x14ac:dyDescent="0.25">
      <c r="A268" s="666" t="s">
        <v>139</v>
      </c>
      <c r="B268" s="666"/>
      <c r="C268" s="666"/>
      <c r="D268" s="666"/>
      <c r="E268" s="666"/>
      <c r="F268" s="666"/>
      <c r="G268" s="666"/>
      <c r="H268" s="666"/>
      <c r="I268" s="666"/>
      <c r="J268" s="666"/>
      <c r="K268" s="666"/>
    </row>
    <row r="269" spans="1:11" s="229" customFormat="1" ht="15.75" x14ac:dyDescent="0.25">
      <c r="A269" s="679" t="s">
        <v>120</v>
      </c>
      <c r="B269" s="679"/>
      <c r="C269" s="679"/>
      <c r="D269" s="679"/>
      <c r="E269" s="679"/>
      <c r="F269" s="679"/>
      <c r="G269" s="679"/>
      <c r="H269" s="679"/>
      <c r="I269" s="58" t="s">
        <v>373</v>
      </c>
      <c r="J269" s="289">
        <v>22</v>
      </c>
      <c r="K269" s="229" t="s">
        <v>137</v>
      </c>
    </row>
    <row r="270" spans="1:11" s="8" customFormat="1" ht="11.25" customHeight="1" x14ac:dyDescent="0.2">
      <c r="A270" s="7"/>
      <c r="B270" s="680" t="s">
        <v>13</v>
      </c>
      <c r="C270" s="680"/>
      <c r="D270" s="680"/>
      <c r="E270" s="680"/>
      <c r="F270" s="680"/>
      <c r="G270" s="680"/>
      <c r="H270" s="680"/>
      <c r="J270" s="290"/>
    </row>
    <row r="271" spans="1:11" s="8" customFormat="1" ht="17.25" customHeight="1" x14ac:dyDescent="0.25">
      <c r="A271" s="7"/>
      <c r="B271" s="233"/>
      <c r="C271" s="233"/>
      <c r="D271" s="233"/>
      <c r="E271" s="230" t="s">
        <v>186</v>
      </c>
      <c r="F271" s="233"/>
      <c r="G271" s="233"/>
      <c r="H271" s="233"/>
      <c r="J271" s="290"/>
    </row>
    <row r="272" spans="1:11" s="8" customFormat="1" ht="11.25" customHeight="1" x14ac:dyDescent="0.2">
      <c r="A272" s="7"/>
      <c r="B272" s="233"/>
      <c r="C272" s="233"/>
      <c r="D272" s="233"/>
      <c r="E272" s="233"/>
      <c r="F272" s="233"/>
      <c r="G272" s="233"/>
      <c r="H272" s="233"/>
      <c r="J272" s="290"/>
    </row>
    <row r="273" spans="1:14" ht="22.5" customHeight="1" x14ac:dyDescent="0.25">
      <c r="A273" s="690" t="s">
        <v>530</v>
      </c>
      <c r="B273" s="690"/>
      <c r="C273" s="690"/>
      <c r="D273" s="690"/>
      <c r="E273" s="690"/>
      <c r="F273" s="690"/>
      <c r="G273" s="690"/>
      <c r="H273" s="690"/>
      <c r="I273" s="690"/>
      <c r="J273" s="690"/>
      <c r="K273" s="690"/>
    </row>
    <row r="274" spans="1:14" s="10" customFormat="1" ht="30" customHeight="1" x14ac:dyDescent="0.2">
      <c r="A274" s="691" t="s">
        <v>136</v>
      </c>
      <c r="B274" s="692"/>
      <c r="C274" s="693"/>
      <c r="D274" s="691" t="s">
        <v>190</v>
      </c>
      <c r="E274" s="692"/>
      <c r="F274" s="692"/>
      <c r="G274" s="693"/>
      <c r="H274" s="691" t="s">
        <v>135</v>
      </c>
      <c r="I274" s="692"/>
      <c r="J274" s="692"/>
      <c r="K274" s="693"/>
      <c r="N274" s="10" t="s">
        <v>191</v>
      </c>
    </row>
    <row r="275" spans="1:14" s="56" customFormat="1" ht="12.75" customHeight="1" x14ac:dyDescent="0.2">
      <c r="A275" s="700">
        <v>1</v>
      </c>
      <c r="B275" s="701"/>
      <c r="C275" s="702"/>
      <c r="D275" s="700">
        <v>2</v>
      </c>
      <c r="E275" s="701"/>
      <c r="F275" s="701"/>
      <c r="G275" s="702"/>
      <c r="H275" s="700">
        <v>3</v>
      </c>
      <c r="I275" s="701"/>
      <c r="J275" s="701"/>
      <c r="K275" s="702"/>
    </row>
    <row r="276" spans="1:14" s="9" customFormat="1" ht="12.75" customHeight="1" x14ac:dyDescent="0.2">
      <c r="A276" s="260" t="s">
        <v>391</v>
      </c>
      <c r="B276" s="232"/>
      <c r="C276" s="232"/>
      <c r="D276" s="687">
        <f>SUM(D277:G284)</f>
        <v>0</v>
      </c>
      <c r="E276" s="688"/>
      <c r="F276" s="688"/>
      <c r="G276" s="689"/>
      <c r="H276" s="687"/>
      <c r="I276" s="688"/>
      <c r="J276" s="688"/>
      <c r="K276" s="689"/>
    </row>
    <row r="277" spans="1:14" s="9" customFormat="1" ht="12.75" customHeight="1" x14ac:dyDescent="0.2">
      <c r="A277" s="684" t="s">
        <v>133</v>
      </c>
      <c r="B277" s="685"/>
      <c r="C277" s="686"/>
      <c r="D277" s="687">
        <v>0</v>
      </c>
      <c r="E277" s="688"/>
      <c r="F277" s="688"/>
      <c r="G277" s="689"/>
      <c r="H277" s="687"/>
      <c r="I277" s="688"/>
      <c r="J277" s="688"/>
      <c r="K277" s="689"/>
    </row>
    <row r="278" spans="1:14" s="9" customFormat="1" ht="12.75" customHeight="1" x14ac:dyDescent="0.2">
      <c r="A278" s="684" t="s">
        <v>132</v>
      </c>
      <c r="B278" s="685"/>
      <c r="C278" s="686"/>
      <c r="D278" s="687">
        <v>0</v>
      </c>
      <c r="E278" s="688"/>
      <c r="F278" s="688"/>
      <c r="G278" s="689"/>
      <c r="H278" s="687"/>
      <c r="I278" s="688"/>
      <c r="J278" s="688"/>
      <c r="K278" s="689"/>
    </row>
    <row r="279" spans="1:14" s="9" customFormat="1" ht="12.75" customHeight="1" x14ac:dyDescent="0.2">
      <c r="A279" s="684" t="s">
        <v>131</v>
      </c>
      <c r="B279" s="685"/>
      <c r="C279" s="686"/>
      <c r="D279" s="687">
        <v>0</v>
      </c>
      <c r="E279" s="688"/>
      <c r="F279" s="688"/>
      <c r="G279" s="689"/>
      <c r="H279" s="687"/>
      <c r="I279" s="688"/>
      <c r="J279" s="688"/>
      <c r="K279" s="689"/>
    </row>
    <row r="280" spans="1:14" s="9" customFormat="1" ht="12.75" customHeight="1" x14ac:dyDescent="0.2">
      <c r="A280" s="684" t="s">
        <v>130</v>
      </c>
      <c r="B280" s="685"/>
      <c r="C280" s="686"/>
      <c r="D280" s="687">
        <v>0</v>
      </c>
      <c r="E280" s="688"/>
      <c r="F280" s="688"/>
      <c r="G280" s="689"/>
      <c r="H280" s="687"/>
      <c r="I280" s="688"/>
      <c r="J280" s="688"/>
      <c r="K280" s="689"/>
    </row>
    <row r="281" spans="1:14" s="9" customFormat="1" ht="12.75" customHeight="1" x14ac:dyDescent="0.2">
      <c r="A281" s="684" t="s">
        <v>129</v>
      </c>
      <c r="B281" s="685"/>
      <c r="C281" s="686"/>
      <c r="D281" s="687">
        <v>0</v>
      </c>
      <c r="E281" s="688"/>
      <c r="F281" s="688"/>
      <c r="G281" s="689"/>
      <c r="H281" s="687"/>
      <c r="I281" s="688"/>
      <c r="J281" s="688"/>
      <c r="K281" s="689"/>
    </row>
    <row r="282" spans="1:14" s="9" customFormat="1" ht="12.75" customHeight="1" x14ac:dyDescent="0.2">
      <c r="A282" s="684" t="s">
        <v>128</v>
      </c>
      <c r="B282" s="685"/>
      <c r="C282" s="686"/>
      <c r="D282" s="687">
        <v>0</v>
      </c>
      <c r="E282" s="688"/>
      <c r="F282" s="688"/>
      <c r="G282" s="689"/>
      <c r="H282" s="687"/>
      <c r="I282" s="688"/>
      <c r="J282" s="688"/>
      <c r="K282" s="689"/>
    </row>
    <row r="283" spans="1:14" s="9" customFormat="1" ht="12.75" customHeight="1" x14ac:dyDescent="0.2">
      <c r="A283" s="684" t="s">
        <v>127</v>
      </c>
      <c r="B283" s="685"/>
      <c r="C283" s="686"/>
      <c r="D283" s="687">
        <v>0</v>
      </c>
      <c r="E283" s="688"/>
      <c r="F283" s="688"/>
      <c r="G283" s="689"/>
      <c r="H283" s="687"/>
      <c r="I283" s="688"/>
      <c r="J283" s="688"/>
      <c r="K283" s="689"/>
    </row>
    <row r="284" spans="1:14" s="9" customFormat="1" ht="12.75" customHeight="1" x14ac:dyDescent="0.2">
      <c r="A284" s="684" t="s">
        <v>126</v>
      </c>
      <c r="B284" s="685"/>
      <c r="C284" s="686"/>
      <c r="D284" s="687">
        <v>0</v>
      </c>
      <c r="E284" s="688"/>
      <c r="F284" s="688"/>
      <c r="G284" s="689"/>
      <c r="H284" s="687"/>
      <c r="I284" s="688"/>
      <c r="J284" s="688"/>
      <c r="K284" s="689"/>
    </row>
    <row r="285" spans="1:14" s="9" customFormat="1" ht="12.75" customHeight="1" x14ac:dyDescent="0.2">
      <c r="A285" s="684" t="s">
        <v>125</v>
      </c>
      <c r="B285" s="685"/>
      <c r="C285" s="686"/>
      <c r="D285" s="687">
        <f>SUM('Прил.4_форма-6-ПЛАНналич.возм'!F310:F322)*1000</f>
        <v>1870.578</v>
      </c>
      <c r="E285" s="688"/>
      <c r="F285" s="688"/>
      <c r="G285" s="689"/>
      <c r="H285" s="687"/>
      <c r="I285" s="688"/>
      <c r="J285" s="688"/>
      <c r="K285" s="689"/>
    </row>
    <row r="286" spans="1:14" s="9" customFormat="1" ht="12.75" customHeight="1" x14ac:dyDescent="0.2">
      <c r="A286" s="681" t="s">
        <v>96</v>
      </c>
      <c r="B286" s="682"/>
      <c r="C286" s="683"/>
      <c r="D286" s="619">
        <f>D285+D276</f>
        <v>1870.578</v>
      </c>
      <c r="E286" s="620"/>
      <c r="F286" s="620"/>
      <c r="G286" s="621"/>
      <c r="H286" s="619"/>
      <c r="I286" s="620"/>
      <c r="J286" s="620"/>
      <c r="K286" s="621"/>
    </row>
  </sheetData>
  <mergeCells count="504">
    <mergeCell ref="A286:C286"/>
    <mergeCell ref="D286:G286"/>
    <mergeCell ref="H286:K286"/>
    <mergeCell ref="A283:C283"/>
    <mergeCell ref="D283:G283"/>
    <mergeCell ref="H283:K283"/>
    <mergeCell ref="A284:C284"/>
    <mergeCell ref="D284:G284"/>
    <mergeCell ref="H284:K284"/>
    <mergeCell ref="A285:C285"/>
    <mergeCell ref="D285:G285"/>
    <mergeCell ref="H285:K285"/>
    <mergeCell ref="A280:C280"/>
    <mergeCell ref="D280:G280"/>
    <mergeCell ref="H280:K280"/>
    <mergeCell ref="A281:C281"/>
    <mergeCell ref="D281:G281"/>
    <mergeCell ref="H281:K281"/>
    <mergeCell ref="A282:C282"/>
    <mergeCell ref="D282:G282"/>
    <mergeCell ref="H282:K282"/>
    <mergeCell ref="D276:G276"/>
    <mergeCell ref="H276:K276"/>
    <mergeCell ref="A277:C277"/>
    <mergeCell ref="D277:G277"/>
    <mergeCell ref="H277:K277"/>
    <mergeCell ref="A278:C278"/>
    <mergeCell ref="D278:G278"/>
    <mergeCell ref="H278:K278"/>
    <mergeCell ref="A279:C279"/>
    <mergeCell ref="D279:G279"/>
    <mergeCell ref="H279:K279"/>
    <mergeCell ref="A268:K268"/>
    <mergeCell ref="A269:H269"/>
    <mergeCell ref="B270:H270"/>
    <mergeCell ref="A273:K273"/>
    <mergeCell ref="A274:C274"/>
    <mergeCell ref="D274:G274"/>
    <mergeCell ref="H274:K274"/>
    <mergeCell ref="A275:C275"/>
    <mergeCell ref="D275:G275"/>
    <mergeCell ref="H275:K275"/>
    <mergeCell ref="A262:C262"/>
    <mergeCell ref="D262:G262"/>
    <mergeCell ref="H262:K262"/>
    <mergeCell ref="A259:C259"/>
    <mergeCell ref="D259:G259"/>
    <mergeCell ref="H259:K259"/>
    <mergeCell ref="A260:C260"/>
    <mergeCell ref="D260:G260"/>
    <mergeCell ref="H260:K260"/>
    <mergeCell ref="A261:C261"/>
    <mergeCell ref="D261:G261"/>
    <mergeCell ref="H261:K261"/>
    <mergeCell ref="A256:C256"/>
    <mergeCell ref="D256:G256"/>
    <mergeCell ref="H256:K256"/>
    <mergeCell ref="A257:C257"/>
    <mergeCell ref="D257:G257"/>
    <mergeCell ref="H257:K257"/>
    <mergeCell ref="A258:C258"/>
    <mergeCell ref="D258:G258"/>
    <mergeCell ref="H258:K258"/>
    <mergeCell ref="D252:G252"/>
    <mergeCell ref="H252:K252"/>
    <mergeCell ref="A253:C253"/>
    <mergeCell ref="D253:G253"/>
    <mergeCell ref="H253:K253"/>
    <mergeCell ref="A254:C254"/>
    <mergeCell ref="D254:G254"/>
    <mergeCell ref="H254:K254"/>
    <mergeCell ref="A255:C255"/>
    <mergeCell ref="D255:G255"/>
    <mergeCell ref="H255:K255"/>
    <mergeCell ref="A244:K244"/>
    <mergeCell ref="A245:H245"/>
    <mergeCell ref="B246:H246"/>
    <mergeCell ref="A249:K249"/>
    <mergeCell ref="A250:C250"/>
    <mergeCell ref="D250:G250"/>
    <mergeCell ref="H250:K250"/>
    <mergeCell ref="A251:C251"/>
    <mergeCell ref="D251:G251"/>
    <mergeCell ref="H251:K251"/>
    <mergeCell ref="A238:C238"/>
    <mergeCell ref="D238:G238"/>
    <mergeCell ref="H238:K238"/>
    <mergeCell ref="A235:C235"/>
    <mergeCell ref="D235:G235"/>
    <mergeCell ref="H235:K235"/>
    <mergeCell ref="A236:C236"/>
    <mergeCell ref="D236:G236"/>
    <mergeCell ref="H236:K236"/>
    <mergeCell ref="A237:C237"/>
    <mergeCell ref="D237:G237"/>
    <mergeCell ref="H237:K237"/>
    <mergeCell ref="A232:C232"/>
    <mergeCell ref="D232:G232"/>
    <mergeCell ref="H232:K232"/>
    <mergeCell ref="A233:C233"/>
    <mergeCell ref="D233:G233"/>
    <mergeCell ref="H233:K233"/>
    <mergeCell ref="A234:C234"/>
    <mergeCell ref="D234:G234"/>
    <mergeCell ref="H234:K234"/>
    <mergeCell ref="A229:C229"/>
    <mergeCell ref="D229:G229"/>
    <mergeCell ref="H229:K229"/>
    <mergeCell ref="A230:C230"/>
    <mergeCell ref="D230:G230"/>
    <mergeCell ref="H230:K230"/>
    <mergeCell ref="A231:C231"/>
    <mergeCell ref="D231:G231"/>
    <mergeCell ref="H231:K231"/>
    <mergeCell ref="A225:K225"/>
    <mergeCell ref="A226:C226"/>
    <mergeCell ref="D226:G226"/>
    <mergeCell ref="H226:K226"/>
    <mergeCell ref="A227:C227"/>
    <mergeCell ref="D227:G227"/>
    <mergeCell ref="H227:K227"/>
    <mergeCell ref="D228:G228"/>
    <mergeCell ref="H228:K228"/>
    <mergeCell ref="A187:C187"/>
    <mergeCell ref="D187:G187"/>
    <mergeCell ref="H187:K187"/>
    <mergeCell ref="A188:C188"/>
    <mergeCell ref="D188:G188"/>
    <mergeCell ref="H188:K188"/>
    <mergeCell ref="A220:K220"/>
    <mergeCell ref="A221:H221"/>
    <mergeCell ref="B222:H222"/>
    <mergeCell ref="A214:C214"/>
    <mergeCell ref="D214:G214"/>
    <mergeCell ref="H214:K214"/>
    <mergeCell ref="A211:C211"/>
    <mergeCell ref="D211:G211"/>
    <mergeCell ref="H211:K211"/>
    <mergeCell ref="A212:C212"/>
    <mergeCell ref="D212:G212"/>
    <mergeCell ref="H212:K212"/>
    <mergeCell ref="A213:C213"/>
    <mergeCell ref="D213:G213"/>
    <mergeCell ref="H213:K213"/>
    <mergeCell ref="A208:C208"/>
    <mergeCell ref="D208:G208"/>
    <mergeCell ref="H208:K208"/>
    <mergeCell ref="A172:K172"/>
    <mergeCell ref="A173:H173"/>
    <mergeCell ref="B174:H174"/>
    <mergeCell ref="A177:K177"/>
    <mergeCell ref="A178:C178"/>
    <mergeCell ref="D178:G178"/>
    <mergeCell ref="H178:K178"/>
    <mergeCell ref="A179:C179"/>
    <mergeCell ref="D179:G179"/>
    <mergeCell ref="H179:K179"/>
    <mergeCell ref="D180:G180"/>
    <mergeCell ref="H180:K180"/>
    <mergeCell ref="A181:C181"/>
    <mergeCell ref="D181:G181"/>
    <mergeCell ref="H181:K181"/>
    <mergeCell ref="A182:C182"/>
    <mergeCell ref="D182:G182"/>
    <mergeCell ref="H182:K182"/>
    <mergeCell ref="A183:C183"/>
    <mergeCell ref="D183:G183"/>
    <mergeCell ref="H183:K183"/>
    <mergeCell ref="A209:C209"/>
    <mergeCell ref="D209:G209"/>
    <mergeCell ref="H209:K209"/>
    <mergeCell ref="A210:C210"/>
    <mergeCell ref="D210:G210"/>
    <mergeCell ref="H210:K210"/>
    <mergeCell ref="A205:C205"/>
    <mergeCell ref="D205:G205"/>
    <mergeCell ref="H205:K205"/>
    <mergeCell ref="A206:C206"/>
    <mergeCell ref="D206:G206"/>
    <mergeCell ref="H206:K206"/>
    <mergeCell ref="A207:C207"/>
    <mergeCell ref="D207:G207"/>
    <mergeCell ref="H207:K207"/>
    <mergeCell ref="A201:K201"/>
    <mergeCell ref="A202:C202"/>
    <mergeCell ref="D202:G202"/>
    <mergeCell ref="H202:K202"/>
    <mergeCell ref="A203:C203"/>
    <mergeCell ref="D203:G203"/>
    <mergeCell ref="H203:K203"/>
    <mergeCell ref="D204:G204"/>
    <mergeCell ref="H204:K204"/>
    <mergeCell ref="A165:C165"/>
    <mergeCell ref="D165:G165"/>
    <mergeCell ref="H165:K165"/>
    <mergeCell ref="A166:C166"/>
    <mergeCell ref="D166:G166"/>
    <mergeCell ref="H166:K166"/>
    <mergeCell ref="A196:K196"/>
    <mergeCell ref="A197:H197"/>
    <mergeCell ref="B198:H198"/>
    <mergeCell ref="A184:C184"/>
    <mergeCell ref="D184:G184"/>
    <mergeCell ref="H184:K184"/>
    <mergeCell ref="A185:C185"/>
    <mergeCell ref="D185:G185"/>
    <mergeCell ref="H185:K185"/>
    <mergeCell ref="A189:C189"/>
    <mergeCell ref="D189:G189"/>
    <mergeCell ref="H189:K189"/>
    <mergeCell ref="A190:C190"/>
    <mergeCell ref="D190:G190"/>
    <mergeCell ref="H190:K190"/>
    <mergeCell ref="A186:C186"/>
    <mergeCell ref="D186:G186"/>
    <mergeCell ref="H186:K186"/>
    <mergeCell ref="A162:C162"/>
    <mergeCell ref="D162:G162"/>
    <mergeCell ref="H162:K162"/>
    <mergeCell ref="A163:C163"/>
    <mergeCell ref="D163:G163"/>
    <mergeCell ref="H163:K163"/>
    <mergeCell ref="A164:C164"/>
    <mergeCell ref="D164:G164"/>
    <mergeCell ref="H164:K164"/>
    <mergeCell ref="A159:C159"/>
    <mergeCell ref="D159:G159"/>
    <mergeCell ref="H159:K159"/>
    <mergeCell ref="A160:C160"/>
    <mergeCell ref="D160:G160"/>
    <mergeCell ref="H160:K160"/>
    <mergeCell ref="A161:C161"/>
    <mergeCell ref="D161:G161"/>
    <mergeCell ref="H161:K161"/>
    <mergeCell ref="A155:C155"/>
    <mergeCell ref="D155:G155"/>
    <mergeCell ref="H155:K155"/>
    <mergeCell ref="D156:G156"/>
    <mergeCell ref="H156:K156"/>
    <mergeCell ref="A157:C157"/>
    <mergeCell ref="D157:G157"/>
    <mergeCell ref="H157:K157"/>
    <mergeCell ref="A158:C158"/>
    <mergeCell ref="D158:G158"/>
    <mergeCell ref="H158:K158"/>
    <mergeCell ref="A149:H149"/>
    <mergeCell ref="B150:H150"/>
    <mergeCell ref="H137:K137"/>
    <mergeCell ref="H132:K132"/>
    <mergeCell ref="H133:K133"/>
    <mergeCell ref="H134:K134"/>
    <mergeCell ref="H135:K135"/>
    <mergeCell ref="A153:K153"/>
    <mergeCell ref="A154:C154"/>
    <mergeCell ref="D154:G154"/>
    <mergeCell ref="H154:K154"/>
    <mergeCell ref="A148:K148"/>
    <mergeCell ref="A140:C140"/>
    <mergeCell ref="A141:C141"/>
    <mergeCell ref="A142:C142"/>
    <mergeCell ref="A138:C138"/>
    <mergeCell ref="H141:K141"/>
    <mergeCell ref="H142:K142"/>
    <mergeCell ref="D138:G138"/>
    <mergeCell ref="D139:G139"/>
    <mergeCell ref="D140:G140"/>
    <mergeCell ref="D141:G141"/>
    <mergeCell ref="D142:G142"/>
    <mergeCell ref="H138:K138"/>
    <mergeCell ref="H130:K130"/>
    <mergeCell ref="H131:K131"/>
    <mergeCell ref="A135:C135"/>
    <mergeCell ref="A136:C136"/>
    <mergeCell ref="A137:C137"/>
    <mergeCell ref="D137:G137"/>
    <mergeCell ref="A130:C130"/>
    <mergeCell ref="D130:G130"/>
    <mergeCell ref="A131:C131"/>
    <mergeCell ref="D132:G132"/>
    <mergeCell ref="D133:G133"/>
    <mergeCell ref="D134:G134"/>
    <mergeCell ref="D135:G135"/>
    <mergeCell ref="D136:G136"/>
    <mergeCell ref="H139:K139"/>
    <mergeCell ref="H140:K140"/>
    <mergeCell ref="A105:K105"/>
    <mergeCell ref="A106:C106"/>
    <mergeCell ref="D106:G106"/>
    <mergeCell ref="H106:K106"/>
    <mergeCell ref="D131:G131"/>
    <mergeCell ref="A133:C133"/>
    <mergeCell ref="A134:C134"/>
    <mergeCell ref="H136:K136"/>
    <mergeCell ref="A139:C139"/>
    <mergeCell ref="A107:C107"/>
    <mergeCell ref="D107:G107"/>
    <mergeCell ref="H107:K107"/>
    <mergeCell ref="D108:G108"/>
    <mergeCell ref="H108:K108"/>
    <mergeCell ref="A109:C109"/>
    <mergeCell ref="D109:G109"/>
    <mergeCell ref="H109:K109"/>
    <mergeCell ref="A129:K129"/>
    <mergeCell ref="A116:C116"/>
    <mergeCell ref="D116:G116"/>
    <mergeCell ref="H116:K116"/>
    <mergeCell ref="A117:C117"/>
    <mergeCell ref="D117:G117"/>
    <mergeCell ref="H117:K117"/>
    <mergeCell ref="A110:C110"/>
    <mergeCell ref="D110:G110"/>
    <mergeCell ref="H110:K110"/>
    <mergeCell ref="A111:C111"/>
    <mergeCell ref="D111:G111"/>
    <mergeCell ref="H111:K111"/>
    <mergeCell ref="A52:K52"/>
    <mergeCell ref="A53:H53"/>
    <mergeCell ref="B54:H54"/>
    <mergeCell ref="A90:C90"/>
    <mergeCell ref="D90:G90"/>
    <mergeCell ref="H90:K90"/>
    <mergeCell ref="A91:C91"/>
    <mergeCell ref="D91:G91"/>
    <mergeCell ref="H91:K91"/>
    <mergeCell ref="A88:C88"/>
    <mergeCell ref="D88:G88"/>
    <mergeCell ref="H88:K88"/>
    <mergeCell ref="A89:C89"/>
    <mergeCell ref="D89:G89"/>
    <mergeCell ref="H89:K89"/>
    <mergeCell ref="A86:C86"/>
    <mergeCell ref="D86:G86"/>
    <mergeCell ref="H86:K86"/>
    <mergeCell ref="A87:C87"/>
    <mergeCell ref="D87:G87"/>
    <mergeCell ref="H87:K87"/>
    <mergeCell ref="A83:C83"/>
    <mergeCell ref="D83:G83"/>
    <mergeCell ref="H83:K83"/>
    <mergeCell ref="A94:C94"/>
    <mergeCell ref="D94:G94"/>
    <mergeCell ref="H94:K94"/>
    <mergeCell ref="A57:K57"/>
    <mergeCell ref="A58:C58"/>
    <mergeCell ref="D58:G58"/>
    <mergeCell ref="H58:K58"/>
    <mergeCell ref="A92:C92"/>
    <mergeCell ref="D92:G92"/>
    <mergeCell ref="H92:K92"/>
    <mergeCell ref="A93:C93"/>
    <mergeCell ref="D93:G93"/>
    <mergeCell ref="H93:K93"/>
    <mergeCell ref="D84:G84"/>
    <mergeCell ref="H84:K84"/>
    <mergeCell ref="A85:C85"/>
    <mergeCell ref="D85:G85"/>
    <mergeCell ref="H85:K85"/>
    <mergeCell ref="A81:K81"/>
    <mergeCell ref="A82:C82"/>
    <mergeCell ref="D82:G82"/>
    <mergeCell ref="H82:K82"/>
    <mergeCell ref="H65:K65"/>
    <mergeCell ref="A62:C62"/>
    <mergeCell ref="D62:G62"/>
    <mergeCell ref="H62:K62"/>
    <mergeCell ref="A63:C63"/>
    <mergeCell ref="D63:G63"/>
    <mergeCell ref="H63:K63"/>
    <mergeCell ref="A59:C59"/>
    <mergeCell ref="D59:G59"/>
    <mergeCell ref="H59:K59"/>
    <mergeCell ref="D60:G60"/>
    <mergeCell ref="H60:K60"/>
    <mergeCell ref="A61:C61"/>
    <mergeCell ref="D61:G61"/>
    <mergeCell ref="H61:K61"/>
    <mergeCell ref="A70:C70"/>
    <mergeCell ref="D70:G70"/>
    <mergeCell ref="H70:K70"/>
    <mergeCell ref="A34:K34"/>
    <mergeCell ref="A35:C35"/>
    <mergeCell ref="D35:G35"/>
    <mergeCell ref="H35:K35"/>
    <mergeCell ref="A68:C68"/>
    <mergeCell ref="D68:G68"/>
    <mergeCell ref="H68:K68"/>
    <mergeCell ref="A69:C69"/>
    <mergeCell ref="D69:G69"/>
    <mergeCell ref="H69:K69"/>
    <mergeCell ref="A66:C66"/>
    <mergeCell ref="D66:G66"/>
    <mergeCell ref="H66:K66"/>
    <mergeCell ref="A67:C67"/>
    <mergeCell ref="D67:G67"/>
    <mergeCell ref="H67:K67"/>
    <mergeCell ref="A64:C64"/>
    <mergeCell ref="D64:G64"/>
    <mergeCell ref="H64:K64"/>
    <mergeCell ref="A65:C65"/>
    <mergeCell ref="D65:G65"/>
    <mergeCell ref="A5:K5"/>
    <mergeCell ref="A6:H6"/>
    <mergeCell ref="B7:H7"/>
    <mergeCell ref="A43:C43"/>
    <mergeCell ref="D43:G43"/>
    <mergeCell ref="H43:K43"/>
    <mergeCell ref="A44:C44"/>
    <mergeCell ref="D44:G44"/>
    <mergeCell ref="H44:K44"/>
    <mergeCell ref="A41:C41"/>
    <mergeCell ref="D41:G41"/>
    <mergeCell ref="H41:K41"/>
    <mergeCell ref="A42:C42"/>
    <mergeCell ref="D42:G42"/>
    <mergeCell ref="H42:K42"/>
    <mergeCell ref="A39:C39"/>
    <mergeCell ref="D39:G39"/>
    <mergeCell ref="H39:K39"/>
    <mergeCell ref="A40:C40"/>
    <mergeCell ref="D40:G40"/>
    <mergeCell ref="H40:K40"/>
    <mergeCell ref="A36:C36"/>
    <mergeCell ref="D36:G36"/>
    <mergeCell ref="H36:K36"/>
    <mergeCell ref="A47:C47"/>
    <mergeCell ref="D47:G47"/>
    <mergeCell ref="H47:K47"/>
    <mergeCell ref="A10:K10"/>
    <mergeCell ref="A11:C11"/>
    <mergeCell ref="D11:G11"/>
    <mergeCell ref="H11:K11"/>
    <mergeCell ref="A45:C45"/>
    <mergeCell ref="D45:G45"/>
    <mergeCell ref="H45:K45"/>
    <mergeCell ref="A46:C46"/>
    <mergeCell ref="D46:G46"/>
    <mergeCell ref="H46:K46"/>
    <mergeCell ref="D37:G37"/>
    <mergeCell ref="H37:K37"/>
    <mergeCell ref="A38:C38"/>
    <mergeCell ref="D38:G38"/>
    <mergeCell ref="H38:K38"/>
    <mergeCell ref="A29:K29"/>
    <mergeCell ref="A30:H30"/>
    <mergeCell ref="B31:H31"/>
    <mergeCell ref="A15:C15"/>
    <mergeCell ref="D15:G15"/>
    <mergeCell ref="H15:K15"/>
    <mergeCell ref="A16:C16"/>
    <mergeCell ref="D16:G16"/>
    <mergeCell ref="H16:K16"/>
    <mergeCell ref="A12:C12"/>
    <mergeCell ref="D12:G12"/>
    <mergeCell ref="H12:K12"/>
    <mergeCell ref="D13:G13"/>
    <mergeCell ref="H13:K13"/>
    <mergeCell ref="A14:C14"/>
    <mergeCell ref="D14:G14"/>
    <mergeCell ref="H14:K14"/>
    <mergeCell ref="A19:C19"/>
    <mergeCell ref="D19:G19"/>
    <mergeCell ref="H19:K19"/>
    <mergeCell ref="A20:C20"/>
    <mergeCell ref="D20:G20"/>
    <mergeCell ref="H20:K20"/>
    <mergeCell ref="A17:C17"/>
    <mergeCell ref="D17:G17"/>
    <mergeCell ref="H17:K17"/>
    <mergeCell ref="A18:C18"/>
    <mergeCell ref="D18:G18"/>
    <mergeCell ref="H18:K18"/>
    <mergeCell ref="A23:C23"/>
    <mergeCell ref="D23:G23"/>
    <mergeCell ref="H23:K23"/>
    <mergeCell ref="A21:C21"/>
    <mergeCell ref="D21:G21"/>
    <mergeCell ref="H21:K21"/>
    <mergeCell ref="A22:C22"/>
    <mergeCell ref="D22:G22"/>
    <mergeCell ref="H22:K22"/>
    <mergeCell ref="A124:K124"/>
    <mergeCell ref="A125:H125"/>
    <mergeCell ref="B126:H126"/>
    <mergeCell ref="A100:K100"/>
    <mergeCell ref="A101:H101"/>
    <mergeCell ref="B102:H102"/>
    <mergeCell ref="A76:K76"/>
    <mergeCell ref="A77:H77"/>
    <mergeCell ref="B78:H78"/>
    <mergeCell ref="A118:C118"/>
    <mergeCell ref="D118:G118"/>
    <mergeCell ref="H118:K118"/>
    <mergeCell ref="A114:C114"/>
    <mergeCell ref="D114:G114"/>
    <mergeCell ref="H114:K114"/>
    <mergeCell ref="A115:C115"/>
    <mergeCell ref="D115:G115"/>
    <mergeCell ref="H115:K115"/>
    <mergeCell ref="A112:C112"/>
    <mergeCell ref="D112:G112"/>
    <mergeCell ref="H112:K112"/>
    <mergeCell ref="A113:C113"/>
    <mergeCell ref="D113:G113"/>
    <mergeCell ref="H113:K113"/>
  </mergeCells>
  <pageMargins left="1.1811023622047245" right="0.19685039370078741" top="0.98425196850393704" bottom="0.39370078740157483" header="0.19685039370078741" footer="0.19685039370078741"/>
  <pageSetup paperSize="9" scale="95" orientation="portrait" r:id="rId1"/>
  <headerFooter alignWithMargins="0"/>
  <rowBreaks count="5" manualBreakCount="5">
    <brk id="47" max="11" man="1"/>
    <brk id="94" max="11" man="1"/>
    <brk id="142" max="11" man="1"/>
    <brk id="190" max="11" man="1"/>
    <brk id="238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5"/>
  <sheetViews>
    <sheetView view="pageBreakPreview" topLeftCell="A133" zoomScale="82" zoomScaleNormal="100" zoomScaleSheetLayoutView="82" workbookViewId="0">
      <selection activeCell="I284" sqref="I284"/>
    </sheetView>
  </sheetViews>
  <sheetFormatPr defaultColWidth="5.7109375" defaultRowHeight="15" x14ac:dyDescent="0.25"/>
  <cols>
    <col min="1" max="1" width="14.7109375" style="1" customWidth="1"/>
    <col min="2" max="2" width="9.5703125" style="1" customWidth="1"/>
    <col min="3" max="3" width="11.85546875" style="1" customWidth="1"/>
    <col min="4" max="4" width="5.28515625" style="1" customWidth="1"/>
    <col min="5" max="5" width="8.140625" style="1" customWidth="1"/>
    <col min="6" max="6" width="6.85546875" style="1" customWidth="1"/>
    <col min="7" max="7" width="7" style="1" customWidth="1"/>
    <col min="8" max="8" width="12.85546875" style="1" customWidth="1"/>
    <col min="9" max="9" width="5.7109375" style="1" customWidth="1"/>
    <col min="10" max="10" width="3.5703125" style="1" customWidth="1"/>
    <col min="11" max="11" width="8.42578125" style="1" customWidth="1"/>
    <col min="12" max="12" width="1.7109375" style="1" customWidth="1"/>
    <col min="13" max="13" width="5.7109375" style="1"/>
    <col min="14" max="14" width="7" style="1" bestFit="1" customWidth="1"/>
    <col min="15" max="16384" width="5.7109375" style="1"/>
  </cols>
  <sheetData>
    <row r="1" spans="1:11" ht="5.25" customHeight="1" x14ac:dyDescent="0.25"/>
    <row r="2" spans="1:11" ht="11.25" customHeight="1" x14ac:dyDescent="0.25">
      <c r="C2" s="5"/>
      <c r="D2" s="5"/>
      <c r="E2" s="5"/>
      <c r="F2" s="5"/>
      <c r="G2" s="5"/>
      <c r="H2" s="5"/>
      <c r="I2" s="5"/>
      <c r="J2" s="5"/>
      <c r="K2" s="59" t="s">
        <v>141</v>
      </c>
    </row>
    <row r="3" spans="1:11" s="3" customFormat="1" ht="11.25" customHeight="1" x14ac:dyDescent="0.2">
      <c r="C3" s="2"/>
      <c r="D3" s="2"/>
      <c r="E3" s="2"/>
      <c r="F3" s="2"/>
      <c r="G3" s="2"/>
      <c r="H3" s="2"/>
      <c r="I3" s="2"/>
      <c r="J3" s="2"/>
      <c r="K3" s="60" t="s">
        <v>110</v>
      </c>
    </row>
    <row r="4" spans="1:11" s="3" customFormat="1" ht="11.25" customHeight="1" x14ac:dyDescent="0.2">
      <c r="C4" s="2"/>
      <c r="D4" s="2"/>
      <c r="E4" s="2"/>
      <c r="F4" s="2"/>
      <c r="G4" s="2"/>
      <c r="H4" s="2"/>
      <c r="I4" s="2"/>
      <c r="J4" s="2"/>
      <c r="K4" s="29" t="s">
        <v>140</v>
      </c>
    </row>
    <row r="5" spans="1:11" s="3" customFormat="1" ht="11.25" customHeight="1" x14ac:dyDescent="0.2">
      <c r="C5" s="2"/>
      <c r="D5" s="2"/>
      <c r="E5" s="2"/>
      <c r="F5" s="2"/>
      <c r="G5" s="2"/>
      <c r="H5" s="2"/>
      <c r="I5" s="2"/>
      <c r="J5" s="2"/>
      <c r="K5" s="29"/>
    </row>
    <row r="6" spans="1:11" s="4" customFormat="1" ht="46.5" customHeight="1" x14ac:dyDescent="0.25">
      <c r="A6" s="666" t="s">
        <v>139</v>
      </c>
      <c r="B6" s="666"/>
      <c r="C6" s="666"/>
      <c r="D6" s="666"/>
      <c r="E6" s="666"/>
      <c r="F6" s="666"/>
      <c r="G6" s="666"/>
      <c r="H6" s="666"/>
      <c r="I6" s="666"/>
      <c r="J6" s="666"/>
      <c r="K6" s="666"/>
    </row>
    <row r="7" spans="1:11" s="194" customFormat="1" ht="18.75" x14ac:dyDescent="0.3">
      <c r="A7" s="706" t="s">
        <v>120</v>
      </c>
      <c r="B7" s="706"/>
      <c r="C7" s="706"/>
      <c r="D7" s="706"/>
      <c r="E7" s="706"/>
      <c r="F7" s="706"/>
      <c r="G7" s="706"/>
      <c r="H7" s="706"/>
      <c r="I7" s="530" t="s">
        <v>138</v>
      </c>
      <c r="J7" s="812">
        <v>22</v>
      </c>
      <c r="K7" s="235" t="s">
        <v>137</v>
      </c>
    </row>
    <row r="8" spans="1:11" s="8" customFormat="1" ht="11.25" customHeight="1" x14ac:dyDescent="0.2">
      <c r="A8" s="7"/>
      <c r="B8" s="680" t="s">
        <v>13</v>
      </c>
      <c r="C8" s="680"/>
      <c r="D8" s="680"/>
      <c r="E8" s="680"/>
      <c r="F8" s="680"/>
      <c r="G8" s="680"/>
      <c r="H8" s="680"/>
    </row>
    <row r="9" spans="1:11" s="8" customFormat="1" ht="17.25" customHeight="1" x14ac:dyDescent="0.2">
      <c r="A9" s="7"/>
      <c r="B9" s="236"/>
      <c r="C9" s="236"/>
      <c r="D9" s="236"/>
      <c r="E9" s="88" t="s">
        <v>187</v>
      </c>
      <c r="F9" s="236"/>
      <c r="G9" s="236"/>
      <c r="H9" s="236"/>
    </row>
    <row r="10" spans="1:11" s="9" customFormat="1" ht="12.75" customHeight="1" x14ac:dyDescent="0.2">
      <c r="A10" s="7"/>
      <c r="B10" s="236"/>
      <c r="C10" s="236"/>
      <c r="D10" s="236"/>
      <c r="E10" s="88"/>
      <c r="F10" s="236"/>
      <c r="G10" s="236"/>
      <c r="H10" s="236"/>
      <c r="I10" s="8"/>
      <c r="J10" s="8"/>
      <c r="K10" s="8"/>
    </row>
    <row r="11" spans="1:11" ht="15.75" x14ac:dyDescent="0.25">
      <c r="A11" s="690" t="s">
        <v>520</v>
      </c>
      <c r="B11" s="690"/>
      <c r="C11" s="690"/>
      <c r="D11" s="690"/>
      <c r="E11" s="690"/>
      <c r="F11" s="690"/>
      <c r="G11" s="690"/>
      <c r="H11" s="690"/>
      <c r="I11" s="690"/>
      <c r="J11" s="690"/>
      <c r="K11" s="690"/>
    </row>
    <row r="12" spans="1:11" s="10" customFormat="1" ht="31.5" customHeight="1" x14ac:dyDescent="0.2">
      <c r="A12" s="707" t="s">
        <v>136</v>
      </c>
      <c r="B12" s="708"/>
      <c r="C12" s="709"/>
      <c r="D12" s="707" t="s">
        <v>190</v>
      </c>
      <c r="E12" s="708"/>
      <c r="F12" s="708"/>
      <c r="G12" s="709"/>
      <c r="H12" s="707" t="s">
        <v>135</v>
      </c>
      <c r="I12" s="708"/>
      <c r="J12" s="708"/>
      <c r="K12" s="709"/>
    </row>
    <row r="13" spans="1:11" s="56" customFormat="1" ht="15.75" customHeight="1" x14ac:dyDescent="0.2">
      <c r="A13" s="700">
        <v>1</v>
      </c>
      <c r="B13" s="701"/>
      <c r="C13" s="702"/>
      <c r="D13" s="700">
        <v>2</v>
      </c>
      <c r="E13" s="701"/>
      <c r="F13" s="701"/>
      <c r="G13" s="702"/>
      <c r="H13" s="700">
        <v>3</v>
      </c>
      <c r="I13" s="701"/>
      <c r="J13" s="701"/>
      <c r="K13" s="702"/>
    </row>
    <row r="14" spans="1:11" s="9" customFormat="1" ht="15.75" customHeight="1" x14ac:dyDescent="0.2">
      <c r="A14" s="180" t="s">
        <v>391</v>
      </c>
      <c r="B14" s="55"/>
      <c r="C14" s="55"/>
      <c r="D14" s="687">
        <f>SUM(D15:G22)</f>
        <v>0</v>
      </c>
      <c r="E14" s="688"/>
      <c r="F14" s="688"/>
      <c r="G14" s="689"/>
      <c r="H14" s="687">
        <f>SUM(H15:K22)</f>
        <v>0</v>
      </c>
      <c r="I14" s="688"/>
      <c r="J14" s="688"/>
      <c r="K14" s="689"/>
    </row>
    <row r="15" spans="1:11" s="9" customFormat="1" ht="15.75" customHeight="1" x14ac:dyDescent="0.2">
      <c r="A15" s="684" t="s">
        <v>133</v>
      </c>
      <c r="B15" s="685"/>
      <c r="C15" s="686"/>
      <c r="D15" s="687">
        <v>0</v>
      </c>
      <c r="E15" s="688"/>
      <c r="F15" s="688"/>
      <c r="G15" s="689"/>
      <c r="H15" s="687">
        <v>0</v>
      </c>
      <c r="I15" s="688"/>
      <c r="J15" s="688"/>
      <c r="K15" s="689"/>
    </row>
    <row r="16" spans="1:11" s="9" customFormat="1" ht="15.75" customHeight="1" x14ac:dyDescent="0.2">
      <c r="A16" s="684" t="s">
        <v>132</v>
      </c>
      <c r="B16" s="685"/>
      <c r="C16" s="686"/>
      <c r="D16" s="687">
        <v>0</v>
      </c>
      <c r="E16" s="688"/>
      <c r="F16" s="688"/>
      <c r="G16" s="689"/>
      <c r="H16" s="687">
        <v>0</v>
      </c>
      <c r="I16" s="688"/>
      <c r="J16" s="688"/>
      <c r="K16" s="689"/>
    </row>
    <row r="17" spans="1:11" s="9" customFormat="1" ht="15.75" customHeight="1" x14ac:dyDescent="0.2">
      <c r="A17" s="684" t="s">
        <v>131</v>
      </c>
      <c r="B17" s="685"/>
      <c r="C17" s="686"/>
      <c r="D17" s="687">
        <v>0</v>
      </c>
      <c r="E17" s="688"/>
      <c r="F17" s="688"/>
      <c r="G17" s="689"/>
      <c r="H17" s="687">
        <v>0</v>
      </c>
      <c r="I17" s="688"/>
      <c r="J17" s="688"/>
      <c r="K17" s="689"/>
    </row>
    <row r="18" spans="1:11" s="9" customFormat="1" ht="15.75" customHeight="1" x14ac:dyDescent="0.2">
      <c r="A18" s="684" t="s">
        <v>130</v>
      </c>
      <c r="B18" s="685"/>
      <c r="C18" s="686"/>
      <c r="D18" s="687">
        <v>0</v>
      </c>
      <c r="E18" s="688"/>
      <c r="F18" s="688"/>
      <c r="G18" s="689"/>
      <c r="H18" s="687">
        <v>0</v>
      </c>
      <c r="I18" s="688"/>
      <c r="J18" s="688"/>
      <c r="K18" s="689"/>
    </row>
    <row r="19" spans="1:11" s="9" customFormat="1" ht="15.75" customHeight="1" x14ac:dyDescent="0.2">
      <c r="A19" s="684" t="s">
        <v>129</v>
      </c>
      <c r="B19" s="685"/>
      <c r="C19" s="686"/>
      <c r="D19" s="687">
        <v>0</v>
      </c>
      <c r="E19" s="688"/>
      <c r="F19" s="688"/>
      <c r="G19" s="689"/>
      <c r="H19" s="687">
        <v>0</v>
      </c>
      <c r="I19" s="688"/>
      <c r="J19" s="688"/>
      <c r="K19" s="689"/>
    </row>
    <row r="20" spans="1:11" s="9" customFormat="1" ht="15.75" customHeight="1" x14ac:dyDescent="0.2">
      <c r="A20" s="684" t="s">
        <v>128</v>
      </c>
      <c r="B20" s="685"/>
      <c r="C20" s="686"/>
      <c r="D20" s="687">
        <v>0</v>
      </c>
      <c r="E20" s="688"/>
      <c r="F20" s="688"/>
      <c r="G20" s="689"/>
      <c r="H20" s="687">
        <v>0</v>
      </c>
      <c r="I20" s="688"/>
      <c r="J20" s="688"/>
      <c r="K20" s="689"/>
    </row>
    <row r="21" spans="1:11" s="9" customFormat="1" ht="15.75" customHeight="1" x14ac:dyDescent="0.2">
      <c r="A21" s="684" t="s">
        <v>127</v>
      </c>
      <c r="B21" s="685"/>
      <c r="C21" s="686"/>
      <c r="D21" s="687">
        <v>0</v>
      </c>
      <c r="E21" s="688"/>
      <c r="F21" s="688"/>
      <c r="G21" s="689"/>
      <c r="H21" s="687">
        <v>0</v>
      </c>
      <c r="I21" s="688"/>
      <c r="J21" s="688"/>
      <c r="K21" s="689"/>
    </row>
    <row r="22" spans="1:11" s="9" customFormat="1" ht="15.75" customHeight="1" x14ac:dyDescent="0.2">
      <c r="A22" s="684" t="s">
        <v>126</v>
      </c>
      <c r="B22" s="685"/>
      <c r="C22" s="686"/>
      <c r="D22" s="687">
        <v>0</v>
      </c>
      <c r="E22" s="688"/>
      <c r="F22" s="688"/>
      <c r="G22" s="689"/>
      <c r="H22" s="687">
        <v>0</v>
      </c>
      <c r="I22" s="688"/>
      <c r="J22" s="688"/>
      <c r="K22" s="689"/>
    </row>
    <row r="23" spans="1:11" s="9" customFormat="1" ht="15.75" customHeight="1" x14ac:dyDescent="0.2">
      <c r="A23" s="684" t="s">
        <v>125</v>
      </c>
      <c r="B23" s="685"/>
      <c r="C23" s="686"/>
      <c r="D23" s="687">
        <f>'Прил.4_форма-7-ПЛАНдоступ'!D22:G22</f>
        <v>1807.1590000000001</v>
      </c>
      <c r="E23" s="688"/>
      <c r="F23" s="688"/>
      <c r="G23" s="689"/>
      <c r="H23" s="703">
        <f>SUM('Прил.4_форма-6-ФАКТналич.возм'!G15:G26)*1000</f>
        <v>1467.9159999999999</v>
      </c>
      <c r="I23" s="704"/>
      <c r="J23" s="704"/>
      <c r="K23" s="705"/>
    </row>
    <row r="24" spans="1:11" s="9" customFormat="1" ht="15.75" customHeight="1" x14ac:dyDescent="0.2">
      <c r="A24" s="681" t="s">
        <v>96</v>
      </c>
      <c r="B24" s="682"/>
      <c r="C24" s="683"/>
      <c r="D24" s="619">
        <f>D23+D14</f>
        <v>1807.1590000000001</v>
      </c>
      <c r="E24" s="620"/>
      <c r="F24" s="620"/>
      <c r="G24" s="621"/>
      <c r="H24" s="714">
        <f>H23+H14</f>
        <v>1467.9159999999999</v>
      </c>
      <c r="I24" s="715"/>
      <c r="J24" s="715"/>
      <c r="K24" s="716"/>
    </row>
    <row r="25" spans="1:11" s="9" customFormat="1" ht="15.75" customHeight="1" x14ac:dyDescent="0.2">
      <c r="A25" s="312"/>
      <c r="B25" s="312"/>
      <c r="C25" s="312"/>
      <c r="D25" s="313"/>
      <c r="E25" s="313"/>
      <c r="F25" s="313"/>
      <c r="G25" s="313"/>
      <c r="H25" s="314"/>
      <c r="I25" s="314"/>
      <c r="J25" s="314"/>
      <c r="K25" s="314"/>
    </row>
    <row r="26" spans="1:11" ht="11.25" customHeight="1" x14ac:dyDescent="0.25">
      <c r="C26" s="5"/>
      <c r="D26" s="5"/>
      <c r="E26" s="5"/>
      <c r="F26" s="5"/>
      <c r="G26" s="5"/>
      <c r="H26" s="5"/>
      <c r="I26" s="5"/>
      <c r="J26" s="5"/>
      <c r="K26" s="59" t="s">
        <v>141</v>
      </c>
    </row>
    <row r="27" spans="1:11" s="3" customFormat="1" ht="11.25" customHeight="1" x14ac:dyDescent="0.2">
      <c r="C27" s="2"/>
      <c r="D27" s="2"/>
      <c r="E27" s="2"/>
      <c r="F27" s="2"/>
      <c r="G27" s="2"/>
      <c r="H27" s="2"/>
      <c r="I27" s="2"/>
      <c r="J27" s="2"/>
      <c r="K27" s="60" t="s">
        <v>110</v>
      </c>
    </row>
    <row r="28" spans="1:11" s="3" customFormat="1" ht="11.25" customHeight="1" x14ac:dyDescent="0.2">
      <c r="C28" s="2"/>
      <c r="D28" s="2"/>
      <c r="E28" s="2"/>
      <c r="F28" s="2"/>
      <c r="G28" s="2"/>
      <c r="H28" s="2"/>
      <c r="I28" s="2"/>
      <c r="J28" s="2"/>
      <c r="K28" s="29" t="s">
        <v>140</v>
      </c>
    </row>
    <row r="29" spans="1:11" s="3" customFormat="1" ht="6" customHeight="1" x14ac:dyDescent="0.2">
      <c r="C29" s="2"/>
      <c r="D29" s="2"/>
      <c r="E29" s="2"/>
      <c r="F29" s="2"/>
      <c r="G29" s="2"/>
      <c r="H29" s="2"/>
      <c r="I29" s="2"/>
      <c r="J29" s="2"/>
      <c r="K29" s="29"/>
    </row>
    <row r="30" spans="1:11" s="4" customFormat="1" ht="46.5" customHeight="1" x14ac:dyDescent="0.25">
      <c r="A30" s="666" t="s">
        <v>139</v>
      </c>
      <c r="B30" s="666"/>
      <c r="C30" s="666"/>
      <c r="D30" s="666"/>
      <c r="E30" s="666"/>
      <c r="F30" s="666"/>
      <c r="G30" s="666"/>
      <c r="H30" s="666"/>
      <c r="I30" s="666"/>
      <c r="J30" s="666"/>
      <c r="K30" s="666"/>
    </row>
    <row r="31" spans="1:11" s="194" customFormat="1" ht="18.75" x14ac:dyDescent="0.3">
      <c r="A31" s="706" t="s">
        <v>120</v>
      </c>
      <c r="B31" s="706"/>
      <c r="C31" s="706"/>
      <c r="D31" s="706"/>
      <c r="E31" s="706"/>
      <c r="F31" s="706"/>
      <c r="G31" s="706"/>
      <c r="H31" s="706"/>
      <c r="I31" s="530" t="s">
        <v>138</v>
      </c>
      <c r="J31" s="812">
        <v>22</v>
      </c>
      <c r="K31" s="235" t="s">
        <v>137</v>
      </c>
    </row>
    <row r="32" spans="1:11" s="8" customFormat="1" ht="11.25" customHeight="1" x14ac:dyDescent="0.2">
      <c r="A32" s="7"/>
      <c r="B32" s="680" t="s">
        <v>13</v>
      </c>
      <c r="C32" s="680"/>
      <c r="D32" s="680"/>
      <c r="E32" s="680"/>
      <c r="F32" s="680"/>
      <c r="G32" s="680"/>
      <c r="H32" s="680"/>
    </row>
    <row r="33" spans="1:11" s="8" customFormat="1" ht="13.5" customHeight="1" x14ac:dyDescent="0.2">
      <c r="A33" s="7"/>
      <c r="B33" s="236"/>
      <c r="C33" s="236"/>
      <c r="D33" s="236"/>
      <c r="E33" s="88" t="s">
        <v>187</v>
      </c>
      <c r="F33" s="236"/>
      <c r="G33" s="236"/>
      <c r="H33" s="236"/>
    </row>
    <row r="34" spans="1:11" s="8" customFormat="1" ht="4.5" customHeight="1" x14ac:dyDescent="0.2">
      <c r="A34" s="7"/>
      <c r="B34" s="236"/>
      <c r="C34" s="236"/>
      <c r="D34" s="236"/>
      <c r="E34" s="88"/>
      <c r="F34" s="236"/>
      <c r="G34" s="236"/>
      <c r="H34" s="236"/>
    </row>
    <row r="35" spans="1:11" ht="15.75" x14ac:dyDescent="0.25">
      <c r="A35" s="690" t="s">
        <v>578</v>
      </c>
      <c r="B35" s="690"/>
      <c r="C35" s="690"/>
      <c r="D35" s="690"/>
      <c r="E35" s="690"/>
      <c r="F35" s="690"/>
      <c r="G35" s="690"/>
      <c r="H35" s="690"/>
      <c r="I35" s="690"/>
      <c r="J35" s="690"/>
      <c r="K35" s="690"/>
    </row>
    <row r="36" spans="1:11" s="10" customFormat="1" ht="31.5" customHeight="1" x14ac:dyDescent="0.2">
      <c r="A36" s="667" t="s">
        <v>136</v>
      </c>
      <c r="B36" s="667"/>
      <c r="C36" s="667"/>
      <c r="D36" s="667" t="s">
        <v>190</v>
      </c>
      <c r="E36" s="667"/>
      <c r="F36" s="667"/>
      <c r="G36" s="667"/>
      <c r="H36" s="667" t="s">
        <v>135</v>
      </c>
      <c r="I36" s="667"/>
      <c r="J36" s="667"/>
      <c r="K36" s="667"/>
    </row>
    <row r="37" spans="1:11" s="56" customFormat="1" ht="12.75" customHeight="1" x14ac:dyDescent="0.2">
      <c r="A37" s="647">
        <v>1</v>
      </c>
      <c r="B37" s="647"/>
      <c r="C37" s="647"/>
      <c r="D37" s="647">
        <v>2</v>
      </c>
      <c r="E37" s="647"/>
      <c r="F37" s="647"/>
      <c r="G37" s="647"/>
      <c r="H37" s="647">
        <v>3</v>
      </c>
      <c r="I37" s="647"/>
      <c r="J37" s="647"/>
      <c r="K37" s="647"/>
    </row>
    <row r="38" spans="1:11" s="9" customFormat="1" ht="15" customHeight="1" x14ac:dyDescent="0.2">
      <c r="A38" s="260" t="s">
        <v>391</v>
      </c>
      <c r="B38" s="181"/>
      <c r="C38" s="181"/>
      <c r="D38" s="650">
        <f>SUM(D39:G46)</f>
        <v>0</v>
      </c>
      <c r="E38" s="650"/>
      <c r="F38" s="650"/>
      <c r="G38" s="650"/>
      <c r="H38" s="650">
        <f>SUM(H39:K46)</f>
        <v>0</v>
      </c>
      <c r="I38" s="650"/>
      <c r="J38" s="650"/>
      <c r="K38" s="650"/>
    </row>
    <row r="39" spans="1:11" s="9" customFormat="1" ht="15" customHeight="1" x14ac:dyDescent="0.2">
      <c r="A39" s="710" t="s">
        <v>133</v>
      </c>
      <c r="B39" s="710"/>
      <c r="C39" s="710"/>
      <c r="D39" s="650">
        <v>0</v>
      </c>
      <c r="E39" s="650"/>
      <c r="F39" s="650"/>
      <c r="G39" s="650"/>
      <c r="H39" s="650">
        <v>0</v>
      </c>
      <c r="I39" s="650"/>
      <c r="J39" s="650"/>
      <c r="K39" s="650"/>
    </row>
    <row r="40" spans="1:11" s="9" customFormat="1" ht="15" customHeight="1" x14ac:dyDescent="0.2">
      <c r="A40" s="710" t="s">
        <v>132</v>
      </c>
      <c r="B40" s="710"/>
      <c r="C40" s="710"/>
      <c r="D40" s="650">
        <v>0</v>
      </c>
      <c r="E40" s="650"/>
      <c r="F40" s="650"/>
      <c r="G40" s="650"/>
      <c r="H40" s="650">
        <v>0</v>
      </c>
      <c r="I40" s="650"/>
      <c r="J40" s="650"/>
      <c r="K40" s="650"/>
    </row>
    <row r="41" spans="1:11" s="9" customFormat="1" ht="15" customHeight="1" x14ac:dyDescent="0.2">
      <c r="A41" s="710" t="s">
        <v>131</v>
      </c>
      <c r="B41" s="710"/>
      <c r="C41" s="710"/>
      <c r="D41" s="650">
        <v>0</v>
      </c>
      <c r="E41" s="650"/>
      <c r="F41" s="650"/>
      <c r="G41" s="650"/>
      <c r="H41" s="650">
        <v>0</v>
      </c>
      <c r="I41" s="650"/>
      <c r="J41" s="650"/>
      <c r="K41" s="650"/>
    </row>
    <row r="42" spans="1:11" s="9" customFormat="1" ht="15" customHeight="1" x14ac:dyDescent="0.2">
      <c r="A42" s="710" t="s">
        <v>130</v>
      </c>
      <c r="B42" s="710"/>
      <c r="C42" s="710"/>
      <c r="D42" s="650">
        <v>0</v>
      </c>
      <c r="E42" s="650"/>
      <c r="F42" s="650"/>
      <c r="G42" s="650"/>
      <c r="H42" s="650">
        <v>0</v>
      </c>
      <c r="I42" s="650"/>
      <c r="J42" s="650"/>
      <c r="K42" s="650"/>
    </row>
    <row r="43" spans="1:11" s="9" customFormat="1" ht="15" customHeight="1" x14ac:dyDescent="0.2">
      <c r="A43" s="710" t="s">
        <v>129</v>
      </c>
      <c r="B43" s="710"/>
      <c r="C43" s="710"/>
      <c r="D43" s="650">
        <v>0</v>
      </c>
      <c r="E43" s="650"/>
      <c r="F43" s="650"/>
      <c r="G43" s="650"/>
      <c r="H43" s="650">
        <v>0</v>
      </c>
      <c r="I43" s="650"/>
      <c r="J43" s="650"/>
      <c r="K43" s="650"/>
    </row>
    <row r="44" spans="1:11" s="9" customFormat="1" ht="15" customHeight="1" x14ac:dyDescent="0.2">
      <c r="A44" s="710" t="s">
        <v>128</v>
      </c>
      <c r="B44" s="710"/>
      <c r="C44" s="710"/>
      <c r="D44" s="650">
        <v>0</v>
      </c>
      <c r="E44" s="650"/>
      <c r="F44" s="650"/>
      <c r="G44" s="650"/>
      <c r="H44" s="650">
        <v>0</v>
      </c>
      <c r="I44" s="650"/>
      <c r="J44" s="650"/>
      <c r="K44" s="650"/>
    </row>
    <row r="45" spans="1:11" s="9" customFormat="1" ht="15" customHeight="1" x14ac:dyDescent="0.2">
      <c r="A45" s="710" t="s">
        <v>127</v>
      </c>
      <c r="B45" s="710"/>
      <c r="C45" s="710"/>
      <c r="D45" s="650">
        <v>0</v>
      </c>
      <c r="E45" s="650"/>
      <c r="F45" s="650"/>
      <c r="G45" s="650"/>
      <c r="H45" s="650">
        <v>0</v>
      </c>
      <c r="I45" s="650"/>
      <c r="J45" s="650"/>
      <c r="K45" s="650"/>
    </row>
    <row r="46" spans="1:11" s="9" customFormat="1" ht="15" customHeight="1" x14ac:dyDescent="0.2">
      <c r="A46" s="710" t="s">
        <v>126</v>
      </c>
      <c r="B46" s="710"/>
      <c r="C46" s="710"/>
      <c r="D46" s="650">
        <v>0</v>
      </c>
      <c r="E46" s="650"/>
      <c r="F46" s="650"/>
      <c r="G46" s="650"/>
      <c r="H46" s="650">
        <v>0</v>
      </c>
      <c r="I46" s="650"/>
      <c r="J46" s="650"/>
      <c r="K46" s="650"/>
    </row>
    <row r="47" spans="1:11" s="9" customFormat="1" ht="15" customHeight="1" x14ac:dyDescent="0.2">
      <c r="A47" s="710" t="s">
        <v>125</v>
      </c>
      <c r="B47" s="710"/>
      <c r="C47" s="710"/>
      <c r="D47" s="650">
        <f>'Прил.4_форма-7-ПЛАНдоступ'!D46:G46</f>
        <v>1730.4250000000002</v>
      </c>
      <c r="E47" s="650"/>
      <c r="F47" s="650"/>
      <c r="G47" s="650"/>
      <c r="H47" s="711">
        <f>SUM('Прил.4_форма-6-ФАКТналич.возм'!G41:G52)*1000</f>
        <v>1365.0230000000001</v>
      </c>
      <c r="I47" s="711"/>
      <c r="J47" s="711"/>
      <c r="K47" s="711"/>
    </row>
    <row r="48" spans="1:11" s="9" customFormat="1" ht="15" customHeight="1" x14ac:dyDescent="0.2">
      <c r="A48" s="712" t="s">
        <v>96</v>
      </c>
      <c r="B48" s="712"/>
      <c r="C48" s="712"/>
      <c r="D48" s="713">
        <f>D47+D38</f>
        <v>1730.4250000000002</v>
      </c>
      <c r="E48" s="713"/>
      <c r="F48" s="713"/>
      <c r="G48" s="713"/>
      <c r="H48" s="713">
        <f>H47+H38</f>
        <v>1365.0230000000001</v>
      </c>
      <c r="I48" s="713"/>
      <c r="J48" s="713"/>
      <c r="K48" s="713"/>
    </row>
    <row r="49" spans="1:11" s="9" customFormat="1" ht="15" customHeight="1" x14ac:dyDescent="0.2">
      <c r="A49" s="312"/>
      <c r="B49" s="312"/>
      <c r="C49" s="312"/>
      <c r="D49" s="313"/>
      <c r="E49" s="313"/>
      <c r="F49" s="313"/>
      <c r="G49" s="313"/>
      <c r="H49" s="313"/>
      <c r="I49" s="313"/>
      <c r="J49" s="313"/>
      <c r="K49" s="313"/>
    </row>
    <row r="50" spans="1:11" ht="11.25" customHeight="1" x14ac:dyDescent="0.25">
      <c r="C50" s="5"/>
      <c r="D50" s="5"/>
      <c r="E50" s="5"/>
      <c r="F50" s="5"/>
      <c r="G50" s="5"/>
      <c r="H50" s="5"/>
      <c r="I50" s="5"/>
      <c r="J50" s="5"/>
      <c r="K50" s="59" t="s">
        <v>141</v>
      </c>
    </row>
    <row r="51" spans="1:11" s="3" customFormat="1" ht="11.25" customHeight="1" x14ac:dyDescent="0.2">
      <c r="C51" s="2"/>
      <c r="D51" s="2"/>
      <c r="E51" s="2"/>
      <c r="F51" s="2"/>
      <c r="G51" s="2"/>
      <c r="H51" s="2"/>
      <c r="I51" s="2"/>
      <c r="J51" s="2"/>
      <c r="K51" s="60" t="s">
        <v>110</v>
      </c>
    </row>
    <row r="52" spans="1:11" s="3" customFormat="1" ht="11.25" customHeight="1" x14ac:dyDescent="0.2">
      <c r="C52" s="2"/>
      <c r="D52" s="2"/>
      <c r="E52" s="2"/>
      <c r="F52" s="2"/>
      <c r="G52" s="2"/>
      <c r="H52" s="2"/>
      <c r="I52" s="2"/>
      <c r="J52" s="2"/>
      <c r="K52" s="29" t="s">
        <v>140</v>
      </c>
    </row>
    <row r="53" spans="1:11" s="3" customFormat="1" ht="8.25" customHeight="1" x14ac:dyDescent="0.2">
      <c r="C53" s="2"/>
      <c r="D53" s="2"/>
      <c r="E53" s="2"/>
      <c r="F53" s="2"/>
      <c r="G53" s="2"/>
      <c r="H53" s="2"/>
      <c r="I53" s="2"/>
      <c r="J53" s="2"/>
      <c r="K53" s="29"/>
    </row>
    <row r="54" spans="1:11" s="4" customFormat="1" ht="46.5" customHeight="1" x14ac:dyDescent="0.25">
      <c r="A54" s="666" t="s">
        <v>139</v>
      </c>
      <c r="B54" s="666"/>
      <c r="C54" s="666"/>
      <c r="D54" s="666"/>
      <c r="E54" s="666"/>
      <c r="F54" s="666"/>
      <c r="G54" s="666"/>
      <c r="H54" s="666"/>
      <c r="I54" s="666"/>
      <c r="J54" s="666"/>
      <c r="K54" s="666"/>
    </row>
    <row r="55" spans="1:11" s="194" customFormat="1" ht="18.75" x14ac:dyDescent="0.3">
      <c r="A55" s="706" t="s">
        <v>120</v>
      </c>
      <c r="B55" s="706"/>
      <c r="C55" s="706"/>
      <c r="D55" s="706"/>
      <c r="E55" s="706"/>
      <c r="F55" s="706"/>
      <c r="G55" s="706"/>
      <c r="H55" s="706"/>
      <c r="I55" s="530" t="s">
        <v>138</v>
      </c>
      <c r="J55" s="812">
        <v>22</v>
      </c>
      <c r="K55" s="235" t="s">
        <v>137</v>
      </c>
    </row>
    <row r="56" spans="1:11" s="8" customFormat="1" ht="11.25" customHeight="1" x14ac:dyDescent="0.2">
      <c r="A56" s="7"/>
      <c r="B56" s="680" t="s">
        <v>13</v>
      </c>
      <c r="C56" s="680"/>
      <c r="D56" s="680"/>
      <c r="E56" s="680"/>
      <c r="F56" s="680"/>
      <c r="G56" s="680"/>
      <c r="H56" s="680"/>
    </row>
    <row r="57" spans="1:11" s="8" customFormat="1" ht="17.25" customHeight="1" x14ac:dyDescent="0.2">
      <c r="A57" s="7"/>
      <c r="B57" s="236"/>
      <c r="C57" s="236"/>
      <c r="D57" s="236"/>
      <c r="E57" s="88" t="s">
        <v>187</v>
      </c>
      <c r="F57" s="236"/>
      <c r="G57" s="236"/>
      <c r="H57" s="236"/>
    </row>
    <row r="58" spans="1:11" s="9" customFormat="1" ht="6" customHeight="1" x14ac:dyDescent="0.2">
      <c r="A58" s="7"/>
      <c r="B58" s="236"/>
      <c r="C58" s="236"/>
      <c r="D58" s="236"/>
      <c r="E58" s="88"/>
      <c r="F58" s="236"/>
      <c r="G58" s="236"/>
      <c r="H58" s="236"/>
      <c r="I58" s="8"/>
      <c r="J58" s="8"/>
      <c r="K58" s="8"/>
    </row>
    <row r="59" spans="1:11" ht="15.75" x14ac:dyDescent="0.25">
      <c r="A59" s="690" t="s">
        <v>531</v>
      </c>
      <c r="B59" s="690"/>
      <c r="C59" s="690"/>
      <c r="D59" s="690"/>
      <c r="E59" s="690"/>
      <c r="F59" s="690"/>
      <c r="G59" s="690"/>
      <c r="H59" s="690"/>
      <c r="I59" s="690"/>
      <c r="J59" s="690"/>
      <c r="K59" s="690"/>
    </row>
    <row r="60" spans="1:11" s="10" customFormat="1" ht="29.25" customHeight="1" x14ac:dyDescent="0.2">
      <c r="A60" s="667" t="s">
        <v>136</v>
      </c>
      <c r="B60" s="667"/>
      <c r="C60" s="667"/>
      <c r="D60" s="667" t="s">
        <v>190</v>
      </c>
      <c r="E60" s="667"/>
      <c r="F60" s="667"/>
      <c r="G60" s="667"/>
      <c r="H60" s="667" t="s">
        <v>135</v>
      </c>
      <c r="I60" s="667"/>
      <c r="J60" s="667"/>
      <c r="K60" s="667"/>
    </row>
    <row r="61" spans="1:11" s="56" customFormat="1" ht="12.75" customHeight="1" x14ac:dyDescent="0.2">
      <c r="A61" s="647">
        <v>1</v>
      </c>
      <c r="B61" s="647"/>
      <c r="C61" s="647"/>
      <c r="D61" s="647">
        <v>2</v>
      </c>
      <c r="E61" s="647"/>
      <c r="F61" s="647"/>
      <c r="G61" s="647"/>
      <c r="H61" s="647">
        <v>3</v>
      </c>
      <c r="I61" s="647"/>
      <c r="J61" s="647"/>
      <c r="K61" s="647"/>
    </row>
    <row r="62" spans="1:11" s="9" customFormat="1" ht="16.5" customHeight="1" x14ac:dyDescent="0.2">
      <c r="A62" s="260" t="s">
        <v>391</v>
      </c>
      <c r="B62" s="181"/>
      <c r="C62" s="181"/>
      <c r="D62" s="650">
        <f>SUM(D63:G70)</f>
        <v>0</v>
      </c>
      <c r="E62" s="650"/>
      <c r="F62" s="650"/>
      <c r="G62" s="650"/>
      <c r="H62" s="650">
        <f>SUM(H63:K70)</f>
        <v>0</v>
      </c>
      <c r="I62" s="650"/>
      <c r="J62" s="650"/>
      <c r="K62" s="650"/>
    </row>
    <row r="63" spans="1:11" s="9" customFormat="1" ht="15" customHeight="1" x14ac:dyDescent="0.2">
      <c r="A63" s="710" t="s">
        <v>133</v>
      </c>
      <c r="B63" s="710"/>
      <c r="C63" s="710"/>
      <c r="D63" s="650">
        <v>0</v>
      </c>
      <c r="E63" s="650"/>
      <c r="F63" s="650"/>
      <c r="G63" s="650"/>
      <c r="H63" s="650">
        <v>0</v>
      </c>
      <c r="I63" s="650"/>
      <c r="J63" s="650"/>
      <c r="K63" s="650"/>
    </row>
    <row r="64" spans="1:11" s="9" customFormat="1" ht="15" customHeight="1" x14ac:dyDescent="0.2">
      <c r="A64" s="710" t="s">
        <v>132</v>
      </c>
      <c r="B64" s="710"/>
      <c r="C64" s="710"/>
      <c r="D64" s="650">
        <v>0</v>
      </c>
      <c r="E64" s="650"/>
      <c r="F64" s="650"/>
      <c r="G64" s="650"/>
      <c r="H64" s="650">
        <v>0</v>
      </c>
      <c r="I64" s="650"/>
      <c r="J64" s="650"/>
      <c r="K64" s="650"/>
    </row>
    <row r="65" spans="1:11" s="9" customFormat="1" ht="15" customHeight="1" x14ac:dyDescent="0.2">
      <c r="A65" s="710" t="s">
        <v>131</v>
      </c>
      <c r="B65" s="710"/>
      <c r="C65" s="710"/>
      <c r="D65" s="650">
        <v>0</v>
      </c>
      <c r="E65" s="650"/>
      <c r="F65" s="650"/>
      <c r="G65" s="650"/>
      <c r="H65" s="650">
        <v>0</v>
      </c>
      <c r="I65" s="650"/>
      <c r="J65" s="650"/>
      <c r="K65" s="650"/>
    </row>
    <row r="66" spans="1:11" s="9" customFormat="1" ht="15" customHeight="1" x14ac:dyDescent="0.2">
      <c r="A66" s="710" t="s">
        <v>130</v>
      </c>
      <c r="B66" s="710"/>
      <c r="C66" s="710"/>
      <c r="D66" s="650">
        <v>0</v>
      </c>
      <c r="E66" s="650"/>
      <c r="F66" s="650"/>
      <c r="G66" s="650"/>
      <c r="H66" s="650">
        <v>0</v>
      </c>
      <c r="I66" s="650"/>
      <c r="J66" s="650"/>
      <c r="K66" s="650"/>
    </row>
    <row r="67" spans="1:11" s="9" customFormat="1" ht="15" customHeight="1" x14ac:dyDescent="0.2">
      <c r="A67" s="710" t="s">
        <v>129</v>
      </c>
      <c r="B67" s="710"/>
      <c r="C67" s="710"/>
      <c r="D67" s="650">
        <v>0</v>
      </c>
      <c r="E67" s="650"/>
      <c r="F67" s="650"/>
      <c r="G67" s="650"/>
      <c r="H67" s="650">
        <v>0</v>
      </c>
      <c r="I67" s="650"/>
      <c r="J67" s="650"/>
      <c r="K67" s="650"/>
    </row>
    <row r="68" spans="1:11" s="9" customFormat="1" ht="15" customHeight="1" x14ac:dyDescent="0.2">
      <c r="A68" s="710" t="s">
        <v>128</v>
      </c>
      <c r="B68" s="710"/>
      <c r="C68" s="710"/>
      <c r="D68" s="650">
        <v>0</v>
      </c>
      <c r="E68" s="650"/>
      <c r="F68" s="650"/>
      <c r="G68" s="650"/>
      <c r="H68" s="650">
        <v>0</v>
      </c>
      <c r="I68" s="650"/>
      <c r="J68" s="650"/>
      <c r="K68" s="650"/>
    </row>
    <row r="69" spans="1:11" s="9" customFormat="1" ht="15" customHeight="1" x14ac:dyDescent="0.2">
      <c r="A69" s="710" t="s">
        <v>127</v>
      </c>
      <c r="B69" s="710"/>
      <c r="C69" s="710"/>
      <c r="D69" s="650">
        <v>0</v>
      </c>
      <c r="E69" s="650"/>
      <c r="F69" s="650"/>
      <c r="G69" s="650"/>
      <c r="H69" s="650">
        <v>0</v>
      </c>
      <c r="I69" s="650"/>
      <c r="J69" s="650"/>
      <c r="K69" s="650"/>
    </row>
    <row r="70" spans="1:11" s="9" customFormat="1" ht="15" customHeight="1" x14ac:dyDescent="0.2">
      <c r="A70" s="710" t="s">
        <v>126</v>
      </c>
      <c r="B70" s="710"/>
      <c r="C70" s="710"/>
      <c r="D70" s="650">
        <v>0</v>
      </c>
      <c r="E70" s="650"/>
      <c r="F70" s="650"/>
      <c r="G70" s="650"/>
      <c r="H70" s="650">
        <v>0</v>
      </c>
      <c r="I70" s="650"/>
      <c r="J70" s="650"/>
      <c r="K70" s="650"/>
    </row>
    <row r="71" spans="1:11" s="9" customFormat="1" ht="16.5" customHeight="1" x14ac:dyDescent="0.2">
      <c r="A71" s="710" t="s">
        <v>125</v>
      </c>
      <c r="B71" s="710"/>
      <c r="C71" s="710"/>
      <c r="D71" s="650">
        <f>'Прил.4_форма-7-ПЛАНдоступ'!D69:G69</f>
        <v>1409.6909999999998</v>
      </c>
      <c r="E71" s="650"/>
      <c r="F71" s="650"/>
      <c r="G71" s="650"/>
      <c r="H71" s="711">
        <f>SUM('Прил.4_форма-6-ФАКТналич.возм'!G67:G79)*1000</f>
        <v>1357.0470000000003</v>
      </c>
      <c r="I71" s="711"/>
      <c r="J71" s="711"/>
      <c r="K71" s="711"/>
    </row>
    <row r="72" spans="1:11" s="9" customFormat="1" ht="16.5" customHeight="1" x14ac:dyDescent="0.2">
      <c r="A72" s="710" t="s">
        <v>96</v>
      </c>
      <c r="B72" s="710"/>
      <c r="C72" s="710"/>
      <c r="D72" s="650">
        <f>D71+D62</f>
        <v>1409.6909999999998</v>
      </c>
      <c r="E72" s="650"/>
      <c r="F72" s="650"/>
      <c r="G72" s="650"/>
      <c r="H72" s="711">
        <f>H71+H62</f>
        <v>1357.0470000000003</v>
      </c>
      <c r="I72" s="711"/>
      <c r="J72" s="711"/>
      <c r="K72" s="711"/>
    </row>
    <row r="73" spans="1:11" s="9" customFormat="1" ht="7.5" customHeight="1" x14ac:dyDescent="0.2">
      <c r="A73" s="84"/>
      <c r="B73" s="84"/>
      <c r="C73" s="84"/>
      <c r="D73" s="85"/>
      <c r="E73" s="85"/>
      <c r="F73" s="85"/>
      <c r="G73" s="85"/>
      <c r="H73" s="311"/>
      <c r="I73" s="311"/>
      <c r="J73" s="311"/>
      <c r="K73" s="311"/>
    </row>
    <row r="74" spans="1:11" ht="11.25" customHeight="1" x14ac:dyDescent="0.25">
      <c r="C74" s="5"/>
      <c r="D74" s="5"/>
      <c r="E74" s="5"/>
      <c r="F74" s="5"/>
      <c r="G74" s="5"/>
      <c r="H74" s="5"/>
      <c r="I74" s="5"/>
      <c r="J74" s="5"/>
      <c r="K74" s="59" t="s">
        <v>141</v>
      </c>
    </row>
    <row r="75" spans="1:11" s="3" customFormat="1" ht="11.25" customHeight="1" x14ac:dyDescent="0.2">
      <c r="C75" s="2"/>
      <c r="D75" s="2"/>
      <c r="E75" s="2"/>
      <c r="F75" s="2"/>
      <c r="G75" s="2"/>
      <c r="H75" s="2"/>
      <c r="I75" s="2"/>
      <c r="J75" s="2"/>
      <c r="K75" s="60" t="s">
        <v>110</v>
      </c>
    </row>
    <row r="76" spans="1:11" s="3" customFormat="1" ht="11.25" customHeight="1" x14ac:dyDescent="0.2">
      <c r="C76" s="2"/>
      <c r="D76" s="2"/>
      <c r="E76" s="2"/>
      <c r="F76" s="2"/>
      <c r="G76" s="2"/>
      <c r="H76" s="2"/>
      <c r="I76" s="2"/>
      <c r="J76" s="2"/>
      <c r="K76" s="29" t="s">
        <v>140</v>
      </c>
    </row>
    <row r="77" spans="1:11" s="3" customFormat="1" ht="8.25" customHeight="1" x14ac:dyDescent="0.2">
      <c r="C77" s="2"/>
      <c r="D77" s="2"/>
      <c r="E77" s="2"/>
      <c r="F77" s="2"/>
      <c r="G77" s="2"/>
      <c r="H77" s="2"/>
      <c r="I77" s="2"/>
      <c r="J77" s="2"/>
      <c r="K77" s="29"/>
    </row>
    <row r="78" spans="1:11" s="4" customFormat="1" ht="46.5" customHeight="1" x14ac:dyDescent="0.25">
      <c r="A78" s="666" t="s">
        <v>139</v>
      </c>
      <c r="B78" s="666"/>
      <c r="C78" s="666"/>
      <c r="D78" s="666"/>
      <c r="E78" s="666"/>
      <c r="F78" s="666"/>
      <c r="G78" s="666"/>
      <c r="H78" s="666"/>
      <c r="I78" s="666"/>
      <c r="J78" s="666"/>
      <c r="K78" s="666"/>
    </row>
    <row r="79" spans="1:11" s="194" customFormat="1" ht="18.75" x14ac:dyDescent="0.3">
      <c r="A79" s="706" t="s">
        <v>120</v>
      </c>
      <c r="B79" s="706"/>
      <c r="C79" s="706"/>
      <c r="D79" s="706"/>
      <c r="E79" s="706"/>
      <c r="F79" s="706"/>
      <c r="G79" s="706"/>
      <c r="H79" s="706"/>
      <c r="I79" s="530" t="s">
        <v>138</v>
      </c>
      <c r="J79" s="812">
        <v>22</v>
      </c>
      <c r="K79" s="235" t="s">
        <v>137</v>
      </c>
    </row>
    <row r="80" spans="1:11" s="8" customFormat="1" ht="11.25" customHeight="1" x14ac:dyDescent="0.2">
      <c r="A80" s="7"/>
      <c r="B80" s="680" t="s">
        <v>13</v>
      </c>
      <c r="C80" s="680"/>
      <c r="D80" s="680"/>
      <c r="E80" s="680"/>
      <c r="F80" s="680"/>
      <c r="G80" s="680"/>
      <c r="H80" s="680"/>
    </row>
    <row r="81" spans="1:11" s="8" customFormat="1" ht="17.25" customHeight="1" x14ac:dyDescent="0.2">
      <c r="A81" s="7"/>
      <c r="B81" s="236"/>
      <c r="C81" s="236"/>
      <c r="D81" s="236"/>
      <c r="E81" s="88" t="s">
        <v>187</v>
      </c>
      <c r="F81" s="236"/>
      <c r="G81" s="236"/>
      <c r="H81" s="236"/>
    </row>
    <row r="82" spans="1:11" s="8" customFormat="1" ht="6.75" customHeight="1" x14ac:dyDescent="0.2">
      <c r="A82" s="7"/>
      <c r="B82" s="236"/>
      <c r="C82" s="236"/>
      <c r="D82" s="236"/>
      <c r="E82" s="88"/>
      <c r="F82" s="236"/>
      <c r="G82" s="236"/>
      <c r="H82" s="236"/>
    </row>
    <row r="83" spans="1:11" ht="15.75" x14ac:dyDescent="0.25">
      <c r="A83" s="690" t="s">
        <v>522</v>
      </c>
      <c r="B83" s="690"/>
      <c r="C83" s="690"/>
      <c r="D83" s="690"/>
      <c r="E83" s="690"/>
      <c r="F83" s="690"/>
      <c r="G83" s="690"/>
      <c r="H83" s="690"/>
      <c r="I83" s="690"/>
      <c r="J83" s="690"/>
      <c r="K83" s="690"/>
    </row>
    <row r="84" spans="1:11" s="10" customFormat="1" ht="31.5" customHeight="1" x14ac:dyDescent="0.2">
      <c r="A84" s="667" t="s">
        <v>136</v>
      </c>
      <c r="B84" s="667"/>
      <c r="C84" s="667"/>
      <c r="D84" s="667" t="s">
        <v>190</v>
      </c>
      <c r="E84" s="667"/>
      <c r="F84" s="667"/>
      <c r="G84" s="667"/>
      <c r="H84" s="667" t="s">
        <v>135</v>
      </c>
      <c r="I84" s="667"/>
      <c r="J84" s="667"/>
      <c r="K84" s="667"/>
    </row>
    <row r="85" spans="1:11" s="56" customFormat="1" ht="12.75" customHeight="1" x14ac:dyDescent="0.2">
      <c r="A85" s="647">
        <v>1</v>
      </c>
      <c r="B85" s="647"/>
      <c r="C85" s="647"/>
      <c r="D85" s="647">
        <v>2</v>
      </c>
      <c r="E85" s="647"/>
      <c r="F85" s="647"/>
      <c r="G85" s="647"/>
      <c r="H85" s="647">
        <v>3</v>
      </c>
      <c r="I85" s="647"/>
      <c r="J85" s="647"/>
      <c r="K85" s="647"/>
    </row>
    <row r="86" spans="1:11" s="9" customFormat="1" ht="15" customHeight="1" x14ac:dyDescent="0.2">
      <c r="A86" s="260" t="s">
        <v>391</v>
      </c>
      <c r="B86" s="181"/>
      <c r="C86" s="181"/>
      <c r="D86" s="650">
        <f>SUM(D87:G94)</f>
        <v>0</v>
      </c>
      <c r="E86" s="650"/>
      <c r="F86" s="650"/>
      <c r="G86" s="650"/>
      <c r="H86" s="650">
        <f>SUM(H87:K94)</f>
        <v>0</v>
      </c>
      <c r="I86" s="650"/>
      <c r="J86" s="650"/>
      <c r="K86" s="650"/>
    </row>
    <row r="87" spans="1:11" s="9" customFormat="1" ht="13.5" customHeight="1" x14ac:dyDescent="0.2">
      <c r="A87" s="710" t="s">
        <v>133</v>
      </c>
      <c r="B87" s="710"/>
      <c r="C87" s="710"/>
      <c r="D87" s="650">
        <v>0</v>
      </c>
      <c r="E87" s="650"/>
      <c r="F87" s="650"/>
      <c r="G87" s="650"/>
      <c r="H87" s="650">
        <v>0</v>
      </c>
      <c r="I87" s="650"/>
      <c r="J87" s="650"/>
      <c r="K87" s="650"/>
    </row>
    <row r="88" spans="1:11" s="9" customFormat="1" ht="13.5" customHeight="1" x14ac:dyDescent="0.2">
      <c r="A88" s="710" t="s">
        <v>132</v>
      </c>
      <c r="B88" s="710"/>
      <c r="C88" s="710"/>
      <c r="D88" s="650">
        <v>0</v>
      </c>
      <c r="E88" s="650"/>
      <c r="F88" s="650"/>
      <c r="G88" s="650"/>
      <c r="H88" s="650">
        <v>0</v>
      </c>
      <c r="I88" s="650"/>
      <c r="J88" s="650"/>
      <c r="K88" s="650"/>
    </row>
    <row r="89" spans="1:11" s="9" customFormat="1" ht="13.5" customHeight="1" x14ac:dyDescent="0.2">
      <c r="A89" s="710" t="s">
        <v>131</v>
      </c>
      <c r="B89" s="710"/>
      <c r="C89" s="710"/>
      <c r="D89" s="650">
        <v>0</v>
      </c>
      <c r="E89" s="650"/>
      <c r="F89" s="650"/>
      <c r="G89" s="650"/>
      <c r="H89" s="650">
        <v>0</v>
      </c>
      <c r="I89" s="650"/>
      <c r="J89" s="650"/>
      <c r="K89" s="650"/>
    </row>
    <row r="90" spans="1:11" s="9" customFormat="1" ht="13.5" customHeight="1" x14ac:dyDescent="0.2">
      <c r="A90" s="710" t="s">
        <v>130</v>
      </c>
      <c r="B90" s="710"/>
      <c r="C90" s="710"/>
      <c r="D90" s="650">
        <v>0</v>
      </c>
      <c r="E90" s="650"/>
      <c r="F90" s="650"/>
      <c r="G90" s="650"/>
      <c r="H90" s="650">
        <v>0</v>
      </c>
      <c r="I90" s="650"/>
      <c r="J90" s="650"/>
      <c r="K90" s="650"/>
    </row>
    <row r="91" spans="1:11" s="9" customFormat="1" ht="13.5" customHeight="1" x14ac:dyDescent="0.2">
      <c r="A91" s="710" t="s">
        <v>129</v>
      </c>
      <c r="B91" s="710"/>
      <c r="C91" s="710"/>
      <c r="D91" s="650">
        <v>0</v>
      </c>
      <c r="E91" s="650"/>
      <c r="F91" s="650"/>
      <c r="G91" s="650"/>
      <c r="H91" s="650">
        <v>0</v>
      </c>
      <c r="I91" s="650"/>
      <c r="J91" s="650"/>
      <c r="K91" s="650"/>
    </row>
    <row r="92" spans="1:11" s="9" customFormat="1" ht="13.5" customHeight="1" x14ac:dyDescent="0.2">
      <c r="A92" s="710" t="s">
        <v>128</v>
      </c>
      <c r="B92" s="710"/>
      <c r="C92" s="710"/>
      <c r="D92" s="650">
        <v>0</v>
      </c>
      <c r="E92" s="650"/>
      <c r="F92" s="650"/>
      <c r="G92" s="650"/>
      <c r="H92" s="650">
        <v>0</v>
      </c>
      <c r="I92" s="650"/>
      <c r="J92" s="650"/>
      <c r="K92" s="650"/>
    </row>
    <row r="93" spans="1:11" s="9" customFormat="1" ht="13.5" customHeight="1" x14ac:dyDescent="0.2">
      <c r="A93" s="710" t="s">
        <v>127</v>
      </c>
      <c r="B93" s="710"/>
      <c r="C93" s="710"/>
      <c r="D93" s="650">
        <v>0</v>
      </c>
      <c r="E93" s="650"/>
      <c r="F93" s="650"/>
      <c r="G93" s="650"/>
      <c r="H93" s="650">
        <v>0</v>
      </c>
      <c r="I93" s="650"/>
      <c r="J93" s="650"/>
      <c r="K93" s="650"/>
    </row>
    <row r="94" spans="1:11" s="9" customFormat="1" ht="15" customHeight="1" x14ac:dyDescent="0.2">
      <c r="A94" s="710" t="s">
        <v>126</v>
      </c>
      <c r="B94" s="710"/>
      <c r="C94" s="710"/>
      <c r="D94" s="650">
        <v>0</v>
      </c>
      <c r="E94" s="650"/>
      <c r="F94" s="650"/>
      <c r="G94" s="650"/>
      <c r="H94" s="650">
        <v>0</v>
      </c>
      <c r="I94" s="650"/>
      <c r="J94" s="650"/>
      <c r="K94" s="650"/>
    </row>
    <row r="95" spans="1:11" s="9" customFormat="1" ht="15" customHeight="1" x14ac:dyDescent="0.2">
      <c r="A95" s="710" t="s">
        <v>125</v>
      </c>
      <c r="B95" s="710"/>
      <c r="C95" s="710"/>
      <c r="D95" s="650">
        <f>'Прил.4_форма-7-ПЛАНдоступ'!D93:G93</f>
        <v>966.47399999999993</v>
      </c>
      <c r="E95" s="650"/>
      <c r="F95" s="650"/>
      <c r="G95" s="650"/>
      <c r="H95" s="711">
        <f>SUM('Прил.4_форма-6-ФАКТналич.возм'!G94:G106)*1000</f>
        <v>879.53700000000003</v>
      </c>
      <c r="I95" s="711"/>
      <c r="J95" s="711"/>
      <c r="K95" s="711"/>
    </row>
    <row r="96" spans="1:11" s="9" customFormat="1" ht="12.75" customHeight="1" x14ac:dyDescent="0.2">
      <c r="A96" s="712" t="s">
        <v>96</v>
      </c>
      <c r="B96" s="712"/>
      <c r="C96" s="712"/>
      <c r="D96" s="713">
        <f>D95+D86</f>
        <v>966.47399999999993</v>
      </c>
      <c r="E96" s="713"/>
      <c r="F96" s="713"/>
      <c r="G96" s="713"/>
      <c r="H96" s="713">
        <f>H95+H86</f>
        <v>879.53700000000003</v>
      </c>
      <c r="I96" s="713"/>
      <c r="J96" s="713"/>
      <c r="K96" s="713"/>
    </row>
    <row r="97" spans="1:11" s="9" customFormat="1" ht="12.75" customHeight="1" x14ac:dyDescent="0.2">
      <c r="A97" s="312"/>
      <c r="B97" s="312"/>
      <c r="C97" s="312"/>
      <c r="D97" s="313"/>
      <c r="E97" s="313"/>
      <c r="F97" s="313"/>
      <c r="G97" s="313"/>
      <c r="H97" s="313"/>
      <c r="I97" s="313"/>
      <c r="J97" s="313"/>
      <c r="K97" s="313"/>
    </row>
    <row r="98" spans="1:11" ht="11.25" customHeight="1" x14ac:dyDescent="0.25">
      <c r="C98" s="5"/>
      <c r="D98" s="5"/>
      <c r="E98" s="5"/>
      <c r="F98" s="5"/>
      <c r="G98" s="5"/>
      <c r="H98" s="5"/>
      <c r="I98" s="5"/>
      <c r="J98" s="5"/>
      <c r="K98" s="59" t="s">
        <v>141</v>
      </c>
    </row>
    <row r="99" spans="1:11" s="3" customFormat="1" ht="11.25" customHeight="1" x14ac:dyDescent="0.2">
      <c r="C99" s="2"/>
      <c r="D99" s="2"/>
      <c r="E99" s="2"/>
      <c r="F99" s="2"/>
      <c r="G99" s="2"/>
      <c r="H99" s="2"/>
      <c r="I99" s="2"/>
      <c r="J99" s="2"/>
      <c r="K99" s="60" t="s">
        <v>110</v>
      </c>
    </row>
    <row r="100" spans="1:11" s="3" customFormat="1" ht="11.25" customHeight="1" x14ac:dyDescent="0.2">
      <c r="C100" s="2"/>
      <c r="D100" s="2"/>
      <c r="E100" s="2"/>
      <c r="F100" s="2"/>
      <c r="G100" s="2"/>
      <c r="H100" s="2"/>
      <c r="I100" s="2"/>
      <c r="J100" s="2"/>
      <c r="K100" s="29" t="s">
        <v>140</v>
      </c>
    </row>
    <row r="101" spans="1:11" s="3" customFormat="1" ht="11.25" customHeight="1" x14ac:dyDescent="0.2">
      <c r="C101" s="2"/>
      <c r="D101" s="2"/>
      <c r="E101" s="2"/>
      <c r="F101" s="2"/>
      <c r="G101" s="2"/>
      <c r="H101" s="2"/>
      <c r="I101" s="2"/>
      <c r="J101" s="2"/>
      <c r="K101" s="29"/>
    </row>
    <row r="102" spans="1:11" s="4" customFormat="1" ht="46.5" customHeight="1" x14ac:dyDescent="0.25">
      <c r="A102" s="666" t="s">
        <v>139</v>
      </c>
      <c r="B102" s="666"/>
      <c r="C102" s="666"/>
      <c r="D102" s="666"/>
      <c r="E102" s="666"/>
      <c r="F102" s="666"/>
      <c r="G102" s="666"/>
      <c r="H102" s="666"/>
      <c r="I102" s="666"/>
      <c r="J102" s="666"/>
      <c r="K102" s="666"/>
    </row>
    <row r="103" spans="1:11" s="194" customFormat="1" ht="18.75" x14ac:dyDescent="0.3">
      <c r="A103" s="706" t="s">
        <v>120</v>
      </c>
      <c r="B103" s="706"/>
      <c r="C103" s="706"/>
      <c r="D103" s="706"/>
      <c r="E103" s="706"/>
      <c r="F103" s="706"/>
      <c r="G103" s="706"/>
      <c r="H103" s="706"/>
      <c r="I103" s="530" t="s">
        <v>138</v>
      </c>
      <c r="J103" s="812">
        <v>22</v>
      </c>
      <c r="K103" s="235" t="s">
        <v>137</v>
      </c>
    </row>
    <row r="104" spans="1:11" s="8" customFormat="1" ht="11.25" customHeight="1" x14ac:dyDescent="0.2">
      <c r="A104" s="7"/>
      <c r="B104" s="680" t="s">
        <v>13</v>
      </c>
      <c r="C104" s="680"/>
      <c r="D104" s="680"/>
      <c r="E104" s="680"/>
      <c r="F104" s="680"/>
      <c r="G104" s="680"/>
      <c r="H104" s="680"/>
    </row>
    <row r="105" spans="1:11" s="8" customFormat="1" ht="15" customHeight="1" x14ac:dyDescent="0.2">
      <c r="A105" s="7"/>
      <c r="B105" s="236"/>
      <c r="C105" s="236"/>
      <c r="D105" s="236"/>
      <c r="E105" s="88" t="s">
        <v>187</v>
      </c>
      <c r="F105" s="236"/>
      <c r="G105" s="236"/>
      <c r="H105" s="236"/>
    </row>
    <row r="106" spans="1:11" s="8" customFormat="1" ht="10.5" customHeight="1" x14ac:dyDescent="0.2">
      <c r="A106" s="7"/>
      <c r="B106" s="236"/>
      <c r="C106" s="236"/>
      <c r="D106" s="236"/>
      <c r="E106" s="88"/>
      <c r="F106" s="236"/>
      <c r="G106" s="236"/>
      <c r="H106" s="236"/>
    </row>
    <row r="107" spans="1:11" ht="15.75" x14ac:dyDescent="0.25">
      <c r="A107" s="690" t="s">
        <v>532</v>
      </c>
      <c r="B107" s="690"/>
      <c r="C107" s="690"/>
      <c r="D107" s="690"/>
      <c r="E107" s="690"/>
      <c r="F107" s="690"/>
      <c r="G107" s="690"/>
      <c r="H107" s="690"/>
      <c r="I107" s="690"/>
      <c r="J107" s="690"/>
      <c r="K107" s="690"/>
    </row>
    <row r="108" spans="1:11" s="10" customFormat="1" ht="33.75" customHeight="1" x14ac:dyDescent="0.2">
      <c r="A108" s="667" t="s">
        <v>136</v>
      </c>
      <c r="B108" s="667"/>
      <c r="C108" s="667"/>
      <c r="D108" s="667" t="s">
        <v>190</v>
      </c>
      <c r="E108" s="667"/>
      <c r="F108" s="667"/>
      <c r="G108" s="667"/>
      <c r="H108" s="667" t="s">
        <v>135</v>
      </c>
      <c r="I108" s="667"/>
      <c r="J108" s="667"/>
      <c r="K108" s="667"/>
    </row>
    <row r="109" spans="1:11" s="56" customFormat="1" ht="12.75" customHeight="1" x14ac:dyDescent="0.2">
      <c r="A109" s="647">
        <v>1</v>
      </c>
      <c r="B109" s="647"/>
      <c r="C109" s="647"/>
      <c r="D109" s="647">
        <v>2</v>
      </c>
      <c r="E109" s="647"/>
      <c r="F109" s="647"/>
      <c r="G109" s="647"/>
      <c r="H109" s="647">
        <v>3</v>
      </c>
      <c r="I109" s="647"/>
      <c r="J109" s="647"/>
      <c r="K109" s="647"/>
    </row>
    <row r="110" spans="1:11" s="9" customFormat="1" ht="15" customHeight="1" x14ac:dyDescent="0.2">
      <c r="A110" s="260" t="s">
        <v>391</v>
      </c>
      <c r="B110" s="181"/>
      <c r="C110" s="181"/>
      <c r="D110" s="650">
        <f>SUM(D111:G118)</f>
        <v>0</v>
      </c>
      <c r="E110" s="650"/>
      <c r="F110" s="650"/>
      <c r="G110" s="650"/>
      <c r="H110" s="650">
        <f>SUM(H111:K118)</f>
        <v>0</v>
      </c>
      <c r="I110" s="650"/>
      <c r="J110" s="650"/>
      <c r="K110" s="650"/>
    </row>
    <row r="111" spans="1:11" s="9" customFormat="1" ht="12.75" customHeight="1" x14ac:dyDescent="0.2">
      <c r="A111" s="710" t="s">
        <v>133</v>
      </c>
      <c r="B111" s="710"/>
      <c r="C111" s="710"/>
      <c r="D111" s="650">
        <v>0</v>
      </c>
      <c r="E111" s="650"/>
      <c r="F111" s="650"/>
      <c r="G111" s="650"/>
      <c r="H111" s="650">
        <v>0</v>
      </c>
      <c r="I111" s="650"/>
      <c r="J111" s="650"/>
      <c r="K111" s="650"/>
    </row>
    <row r="112" spans="1:11" s="9" customFormat="1" ht="12.75" customHeight="1" x14ac:dyDescent="0.2">
      <c r="A112" s="710" t="s">
        <v>132</v>
      </c>
      <c r="B112" s="710"/>
      <c r="C112" s="710"/>
      <c r="D112" s="650">
        <v>0</v>
      </c>
      <c r="E112" s="650"/>
      <c r="F112" s="650"/>
      <c r="G112" s="650"/>
      <c r="H112" s="650">
        <v>0</v>
      </c>
      <c r="I112" s="650"/>
      <c r="J112" s="650"/>
      <c r="K112" s="650"/>
    </row>
    <row r="113" spans="1:11" s="9" customFormat="1" ht="12.75" customHeight="1" x14ac:dyDescent="0.2">
      <c r="A113" s="710" t="s">
        <v>131</v>
      </c>
      <c r="B113" s="710"/>
      <c r="C113" s="710"/>
      <c r="D113" s="650">
        <v>0</v>
      </c>
      <c r="E113" s="650"/>
      <c r="F113" s="650"/>
      <c r="G113" s="650"/>
      <c r="H113" s="650">
        <v>0</v>
      </c>
      <c r="I113" s="650"/>
      <c r="J113" s="650"/>
      <c r="K113" s="650"/>
    </row>
    <row r="114" spans="1:11" s="9" customFormat="1" ht="12.75" customHeight="1" x14ac:dyDescent="0.2">
      <c r="A114" s="710" t="s">
        <v>130</v>
      </c>
      <c r="B114" s="710"/>
      <c r="C114" s="710"/>
      <c r="D114" s="650">
        <v>0</v>
      </c>
      <c r="E114" s="650"/>
      <c r="F114" s="650"/>
      <c r="G114" s="650"/>
      <c r="H114" s="650">
        <v>0</v>
      </c>
      <c r="I114" s="650"/>
      <c r="J114" s="650"/>
      <c r="K114" s="650"/>
    </row>
    <row r="115" spans="1:11" s="9" customFormat="1" ht="12.75" customHeight="1" x14ac:dyDescent="0.2">
      <c r="A115" s="710" t="s">
        <v>129</v>
      </c>
      <c r="B115" s="710"/>
      <c r="C115" s="710"/>
      <c r="D115" s="650">
        <v>0</v>
      </c>
      <c r="E115" s="650"/>
      <c r="F115" s="650"/>
      <c r="G115" s="650"/>
      <c r="H115" s="650">
        <v>0</v>
      </c>
      <c r="I115" s="650"/>
      <c r="J115" s="650"/>
      <c r="K115" s="650"/>
    </row>
    <row r="116" spans="1:11" s="9" customFormat="1" ht="12.75" customHeight="1" x14ac:dyDescent="0.2">
      <c r="A116" s="710" t="s">
        <v>128</v>
      </c>
      <c r="B116" s="710"/>
      <c r="C116" s="710"/>
      <c r="D116" s="650">
        <v>0</v>
      </c>
      <c r="E116" s="650"/>
      <c r="F116" s="650"/>
      <c r="G116" s="650"/>
      <c r="H116" s="650">
        <v>0</v>
      </c>
      <c r="I116" s="650"/>
      <c r="J116" s="650"/>
      <c r="K116" s="650"/>
    </row>
    <row r="117" spans="1:11" s="9" customFormat="1" ht="12.75" customHeight="1" x14ac:dyDescent="0.2">
      <c r="A117" s="710" t="s">
        <v>127</v>
      </c>
      <c r="B117" s="710"/>
      <c r="C117" s="710"/>
      <c r="D117" s="650">
        <v>0</v>
      </c>
      <c r="E117" s="650"/>
      <c r="F117" s="650"/>
      <c r="G117" s="650"/>
      <c r="H117" s="650">
        <v>0</v>
      </c>
      <c r="I117" s="650"/>
      <c r="J117" s="650"/>
      <c r="K117" s="650"/>
    </row>
    <row r="118" spans="1:11" s="9" customFormat="1" ht="12.75" customHeight="1" x14ac:dyDescent="0.2">
      <c r="A118" s="710" t="s">
        <v>126</v>
      </c>
      <c r="B118" s="710"/>
      <c r="C118" s="710"/>
      <c r="D118" s="650">
        <v>0</v>
      </c>
      <c r="E118" s="650"/>
      <c r="F118" s="650"/>
      <c r="G118" s="650"/>
      <c r="H118" s="650">
        <v>0</v>
      </c>
      <c r="I118" s="650"/>
      <c r="J118" s="650"/>
      <c r="K118" s="650"/>
    </row>
    <row r="119" spans="1:11" s="9" customFormat="1" ht="15" customHeight="1" x14ac:dyDescent="0.2">
      <c r="A119" s="710" t="s">
        <v>125</v>
      </c>
      <c r="B119" s="710"/>
      <c r="C119" s="710"/>
      <c r="D119" s="650">
        <f>'Прил.4_форма-7-ПЛАНдоступ'!D117:G117</f>
        <v>699.31100000000004</v>
      </c>
      <c r="E119" s="650"/>
      <c r="F119" s="650"/>
      <c r="G119" s="650"/>
      <c r="H119" s="711">
        <f>SUM('Прил.4_форма-6-ФАКТналич.возм'!G121:G132)*1000</f>
        <v>633.8040000000002</v>
      </c>
      <c r="I119" s="711"/>
      <c r="J119" s="711"/>
      <c r="K119" s="711"/>
    </row>
    <row r="120" spans="1:11" s="9" customFormat="1" ht="15" customHeight="1" x14ac:dyDescent="0.2">
      <c r="A120" s="712" t="s">
        <v>96</v>
      </c>
      <c r="B120" s="712"/>
      <c r="C120" s="712"/>
      <c r="D120" s="713">
        <f>D119+D110</f>
        <v>699.31100000000004</v>
      </c>
      <c r="E120" s="713"/>
      <c r="F120" s="713"/>
      <c r="G120" s="713"/>
      <c r="H120" s="713">
        <f>H119+H110</f>
        <v>633.8040000000002</v>
      </c>
      <c r="I120" s="713"/>
      <c r="J120" s="713"/>
      <c r="K120" s="713"/>
    </row>
    <row r="121" spans="1:11" ht="11.25" customHeight="1" x14ac:dyDescent="0.25">
      <c r="C121" s="5"/>
      <c r="D121" s="5"/>
      <c r="E121" s="5"/>
      <c r="F121" s="5"/>
      <c r="G121" s="5"/>
      <c r="H121" s="5"/>
      <c r="I121" s="5"/>
      <c r="J121" s="5"/>
      <c r="K121" s="59" t="s">
        <v>141</v>
      </c>
    </row>
    <row r="122" spans="1:11" s="3" customFormat="1" ht="11.25" customHeight="1" x14ac:dyDescent="0.2">
      <c r="C122" s="2"/>
      <c r="D122" s="2"/>
      <c r="E122" s="2"/>
      <c r="F122" s="2"/>
      <c r="G122" s="2"/>
      <c r="H122" s="2"/>
      <c r="I122" s="2"/>
      <c r="J122" s="2"/>
      <c r="K122" s="60" t="s">
        <v>110</v>
      </c>
    </row>
    <row r="123" spans="1:11" s="3" customFormat="1" ht="11.25" customHeight="1" x14ac:dyDescent="0.2">
      <c r="C123" s="2"/>
      <c r="D123" s="2"/>
      <c r="E123" s="2"/>
      <c r="F123" s="2"/>
      <c r="G123" s="2"/>
      <c r="H123" s="2"/>
      <c r="I123" s="2"/>
      <c r="J123" s="2"/>
      <c r="K123" s="29" t="s">
        <v>140</v>
      </c>
    </row>
    <row r="124" spans="1:11" s="3" customFormat="1" ht="11.25" customHeight="1" x14ac:dyDescent="0.2">
      <c r="C124" s="2"/>
      <c r="D124" s="2"/>
      <c r="E124" s="2"/>
      <c r="F124" s="2"/>
      <c r="G124" s="2"/>
      <c r="H124" s="2"/>
      <c r="I124" s="2"/>
      <c r="J124" s="2"/>
      <c r="K124" s="29"/>
    </row>
    <row r="125" spans="1:11" s="4" customFormat="1" ht="46.5" customHeight="1" x14ac:dyDescent="0.25">
      <c r="A125" s="666" t="s">
        <v>139</v>
      </c>
      <c r="B125" s="666"/>
      <c r="C125" s="666"/>
      <c r="D125" s="666"/>
      <c r="E125" s="666"/>
      <c r="F125" s="666"/>
      <c r="G125" s="666"/>
      <c r="H125" s="666"/>
      <c r="I125" s="666"/>
      <c r="J125" s="666"/>
      <c r="K125" s="666"/>
    </row>
    <row r="126" spans="1:11" s="199" customFormat="1" ht="18.75" x14ac:dyDescent="0.3">
      <c r="A126" s="706" t="s">
        <v>120</v>
      </c>
      <c r="B126" s="706"/>
      <c r="C126" s="706"/>
      <c r="D126" s="706"/>
      <c r="E126" s="706"/>
      <c r="F126" s="706"/>
      <c r="G126" s="706"/>
      <c r="H126" s="706"/>
      <c r="I126" s="530" t="s">
        <v>138</v>
      </c>
      <c r="J126" s="812">
        <v>22</v>
      </c>
      <c r="K126" s="235" t="s">
        <v>137</v>
      </c>
    </row>
    <row r="127" spans="1:11" s="8" customFormat="1" ht="11.25" customHeight="1" x14ac:dyDescent="0.2">
      <c r="A127" s="7"/>
      <c r="B127" s="680" t="s">
        <v>13</v>
      </c>
      <c r="C127" s="680"/>
      <c r="D127" s="680"/>
      <c r="E127" s="680"/>
      <c r="F127" s="680"/>
      <c r="G127" s="680"/>
      <c r="H127" s="680"/>
    </row>
    <row r="128" spans="1:11" s="8" customFormat="1" ht="17.25" customHeight="1" x14ac:dyDescent="0.2">
      <c r="A128" s="7"/>
      <c r="B128" s="236"/>
      <c r="C128" s="236"/>
      <c r="D128" s="236"/>
      <c r="E128" s="88" t="s">
        <v>187</v>
      </c>
      <c r="F128" s="236"/>
      <c r="G128" s="236"/>
      <c r="H128" s="236"/>
    </row>
    <row r="129" spans="1:11" s="8" customFormat="1" ht="7.5" customHeight="1" x14ac:dyDescent="0.2">
      <c r="A129" s="7"/>
      <c r="B129" s="236"/>
      <c r="C129" s="236"/>
      <c r="D129" s="236"/>
      <c r="E129" s="88"/>
      <c r="F129" s="236"/>
      <c r="G129" s="236"/>
      <c r="H129" s="236"/>
    </row>
    <row r="130" spans="1:11" ht="15.75" x14ac:dyDescent="0.25">
      <c r="A130" s="690" t="s">
        <v>524</v>
      </c>
      <c r="B130" s="690"/>
      <c r="C130" s="690"/>
      <c r="D130" s="690"/>
      <c r="E130" s="690"/>
      <c r="F130" s="690"/>
      <c r="G130" s="690"/>
      <c r="H130" s="690"/>
      <c r="I130" s="690"/>
      <c r="J130" s="690"/>
      <c r="K130" s="690"/>
    </row>
    <row r="131" spans="1:11" s="10" customFormat="1" ht="32.25" customHeight="1" x14ac:dyDescent="0.2">
      <c r="A131" s="667" t="s">
        <v>136</v>
      </c>
      <c r="B131" s="667"/>
      <c r="C131" s="667"/>
      <c r="D131" s="667" t="s">
        <v>190</v>
      </c>
      <c r="E131" s="667"/>
      <c r="F131" s="667"/>
      <c r="G131" s="667"/>
      <c r="H131" s="667" t="s">
        <v>135</v>
      </c>
      <c r="I131" s="667"/>
      <c r="J131" s="667"/>
      <c r="K131" s="667"/>
    </row>
    <row r="132" spans="1:11" s="56" customFormat="1" ht="12.75" customHeight="1" x14ac:dyDescent="0.2">
      <c r="A132" s="647">
        <v>1</v>
      </c>
      <c r="B132" s="647"/>
      <c r="C132" s="647"/>
      <c r="D132" s="647">
        <v>2</v>
      </c>
      <c r="E132" s="647"/>
      <c r="F132" s="647"/>
      <c r="G132" s="647"/>
      <c r="H132" s="647">
        <v>3</v>
      </c>
      <c r="I132" s="647"/>
      <c r="J132" s="647"/>
      <c r="K132" s="647"/>
    </row>
    <row r="133" spans="1:11" s="9" customFormat="1" ht="14.25" customHeight="1" x14ac:dyDescent="0.2">
      <c r="A133" s="260" t="s">
        <v>391</v>
      </c>
      <c r="B133" s="203"/>
      <c r="C133" s="203"/>
      <c r="D133" s="650">
        <f>SUM(D134:G141)</f>
        <v>0</v>
      </c>
      <c r="E133" s="650"/>
      <c r="F133" s="650"/>
      <c r="G133" s="650"/>
      <c r="H133" s="650">
        <f>SUM(H134:K141)</f>
        <v>0</v>
      </c>
      <c r="I133" s="650"/>
      <c r="J133" s="650"/>
      <c r="K133" s="650"/>
    </row>
    <row r="134" spans="1:11" s="9" customFormat="1" ht="13.5" customHeight="1" x14ac:dyDescent="0.2">
      <c r="A134" s="710" t="s">
        <v>133</v>
      </c>
      <c r="B134" s="710"/>
      <c r="C134" s="710"/>
      <c r="D134" s="650">
        <v>0</v>
      </c>
      <c r="E134" s="650"/>
      <c r="F134" s="650"/>
      <c r="G134" s="650"/>
      <c r="H134" s="650">
        <v>0</v>
      </c>
      <c r="I134" s="650"/>
      <c r="J134" s="650"/>
      <c r="K134" s="650"/>
    </row>
    <row r="135" spans="1:11" s="9" customFormat="1" ht="13.5" customHeight="1" x14ac:dyDescent="0.2">
      <c r="A135" s="710" t="s">
        <v>132</v>
      </c>
      <c r="B135" s="710"/>
      <c r="C135" s="710"/>
      <c r="D135" s="650">
        <v>0</v>
      </c>
      <c r="E135" s="650"/>
      <c r="F135" s="650"/>
      <c r="G135" s="650"/>
      <c r="H135" s="650">
        <v>0</v>
      </c>
      <c r="I135" s="650"/>
      <c r="J135" s="650"/>
      <c r="K135" s="650"/>
    </row>
    <row r="136" spans="1:11" s="9" customFormat="1" ht="13.5" customHeight="1" x14ac:dyDescent="0.2">
      <c r="A136" s="710" t="s">
        <v>131</v>
      </c>
      <c r="B136" s="710"/>
      <c r="C136" s="710"/>
      <c r="D136" s="650">
        <v>0</v>
      </c>
      <c r="E136" s="650"/>
      <c r="F136" s="650"/>
      <c r="G136" s="650"/>
      <c r="H136" s="650">
        <v>0</v>
      </c>
      <c r="I136" s="650"/>
      <c r="J136" s="650"/>
      <c r="K136" s="650"/>
    </row>
    <row r="137" spans="1:11" s="9" customFormat="1" ht="13.5" customHeight="1" x14ac:dyDescent="0.2">
      <c r="A137" s="710" t="s">
        <v>130</v>
      </c>
      <c r="B137" s="710"/>
      <c r="C137" s="710"/>
      <c r="D137" s="650">
        <v>0</v>
      </c>
      <c r="E137" s="650"/>
      <c r="F137" s="650"/>
      <c r="G137" s="650"/>
      <c r="H137" s="650">
        <v>0</v>
      </c>
      <c r="I137" s="650"/>
      <c r="J137" s="650"/>
      <c r="K137" s="650"/>
    </row>
    <row r="138" spans="1:11" s="9" customFormat="1" ht="13.5" customHeight="1" x14ac:dyDescent="0.2">
      <c r="A138" s="710" t="s">
        <v>129</v>
      </c>
      <c r="B138" s="710"/>
      <c r="C138" s="710"/>
      <c r="D138" s="650">
        <v>0</v>
      </c>
      <c r="E138" s="650"/>
      <c r="F138" s="650"/>
      <c r="G138" s="650"/>
      <c r="H138" s="650">
        <v>0</v>
      </c>
      <c r="I138" s="650"/>
      <c r="J138" s="650"/>
      <c r="K138" s="650"/>
    </row>
    <row r="139" spans="1:11" s="9" customFormat="1" ht="13.5" customHeight="1" x14ac:dyDescent="0.2">
      <c r="A139" s="710" t="s">
        <v>128</v>
      </c>
      <c r="B139" s="710"/>
      <c r="C139" s="710"/>
      <c r="D139" s="650">
        <v>0</v>
      </c>
      <c r="E139" s="650"/>
      <c r="F139" s="650"/>
      <c r="G139" s="650"/>
      <c r="H139" s="650">
        <v>0</v>
      </c>
      <c r="I139" s="650"/>
      <c r="J139" s="650"/>
      <c r="K139" s="650"/>
    </row>
    <row r="140" spans="1:11" s="9" customFormat="1" ht="13.5" customHeight="1" x14ac:dyDescent="0.2">
      <c r="A140" s="710" t="s">
        <v>127</v>
      </c>
      <c r="B140" s="710"/>
      <c r="C140" s="710"/>
      <c r="D140" s="650">
        <v>0</v>
      </c>
      <c r="E140" s="650"/>
      <c r="F140" s="650"/>
      <c r="G140" s="650"/>
      <c r="H140" s="650">
        <v>0</v>
      </c>
      <c r="I140" s="650"/>
      <c r="J140" s="650"/>
      <c r="K140" s="650"/>
    </row>
    <row r="141" spans="1:11" s="9" customFormat="1" ht="13.5" customHeight="1" x14ac:dyDescent="0.2">
      <c r="A141" s="710" t="s">
        <v>126</v>
      </c>
      <c r="B141" s="710"/>
      <c r="C141" s="710"/>
      <c r="D141" s="650">
        <v>0</v>
      </c>
      <c r="E141" s="650"/>
      <c r="F141" s="650"/>
      <c r="G141" s="650"/>
      <c r="H141" s="650">
        <v>0</v>
      </c>
      <c r="I141" s="650"/>
      <c r="J141" s="650"/>
      <c r="K141" s="650"/>
    </row>
    <row r="142" spans="1:11" s="9" customFormat="1" ht="15" customHeight="1" x14ac:dyDescent="0.2">
      <c r="A142" s="710" t="s">
        <v>125</v>
      </c>
      <c r="B142" s="710"/>
      <c r="C142" s="710"/>
      <c r="D142" s="650">
        <f>'Прил.4_форма-7-ПЛАНдоступ'!D141:G141</f>
        <v>683.5859999999999</v>
      </c>
      <c r="E142" s="650"/>
      <c r="F142" s="650"/>
      <c r="G142" s="650"/>
      <c r="H142" s="711">
        <f>SUM('Прил.4_форма-6-ФАКТналич.возм'!G148:G160)*1000</f>
        <v>568.4899999999999</v>
      </c>
      <c r="I142" s="711"/>
      <c r="J142" s="711"/>
      <c r="K142" s="711"/>
    </row>
    <row r="143" spans="1:11" s="9" customFormat="1" ht="14.25" customHeight="1" x14ac:dyDescent="0.2">
      <c r="A143" s="712" t="s">
        <v>96</v>
      </c>
      <c r="B143" s="712"/>
      <c r="C143" s="712"/>
      <c r="D143" s="713">
        <f>D142+D133</f>
        <v>683.5859999999999</v>
      </c>
      <c r="E143" s="713"/>
      <c r="F143" s="713"/>
      <c r="G143" s="713"/>
      <c r="H143" s="717">
        <f>H142+H133</f>
        <v>568.4899999999999</v>
      </c>
      <c r="I143" s="717"/>
      <c r="J143" s="717"/>
      <c r="K143" s="717"/>
    </row>
    <row r="144" spans="1:11" ht="11.25" customHeight="1" x14ac:dyDescent="0.25">
      <c r="C144" s="5"/>
      <c r="D144" s="5"/>
      <c r="E144" s="5"/>
      <c r="F144" s="5"/>
      <c r="G144" s="5"/>
      <c r="H144" s="5"/>
      <c r="I144" s="5"/>
      <c r="J144" s="5"/>
      <c r="K144" s="59" t="s">
        <v>141</v>
      </c>
    </row>
    <row r="145" spans="1:11" s="3" customFormat="1" ht="11.25" customHeight="1" x14ac:dyDescent="0.2">
      <c r="C145" s="2"/>
      <c r="D145" s="2"/>
      <c r="E145" s="2"/>
      <c r="F145" s="2"/>
      <c r="G145" s="2"/>
      <c r="H145" s="2"/>
      <c r="I145" s="2"/>
      <c r="J145" s="2"/>
      <c r="K145" s="60" t="s">
        <v>110</v>
      </c>
    </row>
    <row r="146" spans="1:11" s="3" customFormat="1" ht="11.25" customHeight="1" x14ac:dyDescent="0.2">
      <c r="C146" s="2"/>
      <c r="D146" s="2"/>
      <c r="E146" s="2"/>
      <c r="F146" s="2"/>
      <c r="G146" s="2"/>
      <c r="H146" s="2"/>
      <c r="I146" s="2"/>
      <c r="J146" s="2"/>
      <c r="K146" s="29" t="s">
        <v>140</v>
      </c>
    </row>
    <row r="147" spans="1:11" s="3" customFormat="1" ht="11.25" customHeight="1" x14ac:dyDescent="0.2">
      <c r="C147" s="2"/>
      <c r="D147" s="2"/>
      <c r="E147" s="2"/>
      <c r="F147" s="2"/>
      <c r="G147" s="2"/>
      <c r="H147" s="2"/>
      <c r="I147" s="2"/>
      <c r="J147" s="2"/>
      <c r="K147" s="29"/>
    </row>
    <row r="148" spans="1:11" s="4" customFormat="1" ht="46.5" customHeight="1" x14ac:dyDescent="0.25">
      <c r="A148" s="666" t="s">
        <v>139</v>
      </c>
      <c r="B148" s="666"/>
      <c r="C148" s="666"/>
      <c r="D148" s="666"/>
      <c r="E148" s="666"/>
      <c r="F148" s="666"/>
      <c r="G148" s="666"/>
      <c r="H148" s="666"/>
      <c r="I148" s="666"/>
      <c r="J148" s="666"/>
      <c r="K148" s="666"/>
    </row>
    <row r="149" spans="1:11" s="57" customFormat="1" ht="18.75" x14ac:dyDescent="0.3">
      <c r="A149" s="706" t="s">
        <v>120</v>
      </c>
      <c r="B149" s="706"/>
      <c r="C149" s="706"/>
      <c r="D149" s="706"/>
      <c r="E149" s="706"/>
      <c r="F149" s="706"/>
      <c r="G149" s="706"/>
      <c r="H149" s="706"/>
      <c r="I149" s="530" t="s">
        <v>138</v>
      </c>
      <c r="J149" s="812">
        <v>22</v>
      </c>
      <c r="K149" s="235" t="s">
        <v>137</v>
      </c>
    </row>
    <row r="150" spans="1:11" s="8" customFormat="1" ht="11.25" customHeight="1" x14ac:dyDescent="0.2">
      <c r="A150" s="7"/>
      <c r="B150" s="680" t="s">
        <v>13</v>
      </c>
      <c r="C150" s="680"/>
      <c r="D150" s="680"/>
      <c r="E150" s="680"/>
      <c r="F150" s="680"/>
      <c r="G150" s="680"/>
      <c r="H150" s="680"/>
    </row>
    <row r="151" spans="1:11" s="8" customFormat="1" ht="17.25" customHeight="1" x14ac:dyDescent="0.2">
      <c r="A151" s="7"/>
      <c r="B151" s="236"/>
      <c r="C151" s="236"/>
      <c r="D151" s="236"/>
      <c r="E151" s="88" t="s">
        <v>187</v>
      </c>
      <c r="F151" s="236"/>
      <c r="G151" s="236"/>
      <c r="H151" s="236"/>
    </row>
    <row r="152" spans="1:11" s="8" customFormat="1" ht="17.25" customHeight="1" x14ac:dyDescent="0.2">
      <c r="A152" s="7"/>
      <c r="B152" s="236"/>
      <c r="C152" s="236"/>
      <c r="D152" s="236"/>
      <c r="E152" s="88"/>
      <c r="F152" s="236"/>
      <c r="G152" s="236"/>
      <c r="H152" s="236"/>
    </row>
    <row r="153" spans="1:11" ht="15.75" x14ac:dyDescent="0.25">
      <c r="A153" s="690" t="s">
        <v>525</v>
      </c>
      <c r="B153" s="690"/>
      <c r="C153" s="690"/>
      <c r="D153" s="690"/>
      <c r="E153" s="690"/>
      <c r="F153" s="690"/>
      <c r="G153" s="690"/>
      <c r="H153" s="690"/>
      <c r="I153" s="690"/>
      <c r="J153" s="690"/>
      <c r="K153" s="690"/>
    </row>
    <row r="154" spans="1:11" s="10" customFormat="1" ht="39" customHeight="1" x14ac:dyDescent="0.2">
      <c r="A154" s="667" t="s">
        <v>136</v>
      </c>
      <c r="B154" s="667"/>
      <c r="C154" s="667"/>
      <c r="D154" s="667" t="s">
        <v>190</v>
      </c>
      <c r="E154" s="667"/>
      <c r="F154" s="667"/>
      <c r="G154" s="667"/>
      <c r="H154" s="667" t="s">
        <v>135</v>
      </c>
      <c r="I154" s="667"/>
      <c r="J154" s="667"/>
      <c r="K154" s="667"/>
    </row>
    <row r="155" spans="1:11" s="56" customFormat="1" ht="12.75" customHeight="1" x14ac:dyDescent="0.2">
      <c r="A155" s="647">
        <v>1</v>
      </c>
      <c r="B155" s="647"/>
      <c r="C155" s="647"/>
      <c r="D155" s="647">
        <v>2</v>
      </c>
      <c r="E155" s="647"/>
      <c r="F155" s="647"/>
      <c r="G155" s="647"/>
      <c r="H155" s="647">
        <v>3</v>
      </c>
      <c r="I155" s="647"/>
      <c r="J155" s="647"/>
      <c r="K155" s="647"/>
    </row>
    <row r="156" spans="1:11" s="9" customFormat="1" ht="14.25" customHeight="1" x14ac:dyDescent="0.2">
      <c r="A156" s="260" t="s">
        <v>391</v>
      </c>
      <c r="B156" s="181"/>
      <c r="C156" s="181"/>
      <c r="D156" s="650">
        <f>SUM(D157:G164)</f>
        <v>0</v>
      </c>
      <c r="E156" s="650"/>
      <c r="F156" s="650"/>
      <c r="G156" s="650"/>
      <c r="H156" s="650">
        <f>SUM(H157:K164)</f>
        <v>0</v>
      </c>
      <c r="I156" s="650"/>
      <c r="J156" s="650"/>
      <c r="K156" s="650"/>
    </row>
    <row r="157" spans="1:11" s="9" customFormat="1" ht="14.25" customHeight="1" x14ac:dyDescent="0.2">
      <c r="A157" s="710" t="s">
        <v>133</v>
      </c>
      <c r="B157" s="710"/>
      <c r="C157" s="710"/>
      <c r="D157" s="650">
        <v>0</v>
      </c>
      <c r="E157" s="650"/>
      <c r="F157" s="650"/>
      <c r="G157" s="650"/>
      <c r="H157" s="650">
        <v>0</v>
      </c>
      <c r="I157" s="650"/>
      <c r="J157" s="650"/>
      <c r="K157" s="650"/>
    </row>
    <row r="158" spans="1:11" s="9" customFormat="1" ht="14.25" customHeight="1" x14ac:dyDescent="0.2">
      <c r="A158" s="710" t="s">
        <v>132</v>
      </c>
      <c r="B158" s="710"/>
      <c r="C158" s="710"/>
      <c r="D158" s="650">
        <v>0</v>
      </c>
      <c r="E158" s="650"/>
      <c r="F158" s="650"/>
      <c r="G158" s="650"/>
      <c r="H158" s="650">
        <v>0</v>
      </c>
      <c r="I158" s="650"/>
      <c r="J158" s="650"/>
      <c r="K158" s="650"/>
    </row>
    <row r="159" spans="1:11" s="9" customFormat="1" ht="14.25" customHeight="1" x14ac:dyDescent="0.2">
      <c r="A159" s="710" t="s">
        <v>131</v>
      </c>
      <c r="B159" s="710"/>
      <c r="C159" s="710"/>
      <c r="D159" s="650">
        <v>0</v>
      </c>
      <c r="E159" s="650"/>
      <c r="F159" s="650"/>
      <c r="G159" s="650"/>
      <c r="H159" s="650">
        <v>0</v>
      </c>
      <c r="I159" s="650"/>
      <c r="J159" s="650"/>
      <c r="K159" s="650"/>
    </row>
    <row r="160" spans="1:11" s="9" customFormat="1" ht="14.25" customHeight="1" x14ac:dyDescent="0.2">
      <c r="A160" s="710" t="s">
        <v>130</v>
      </c>
      <c r="B160" s="710"/>
      <c r="C160" s="710"/>
      <c r="D160" s="650">
        <v>0</v>
      </c>
      <c r="E160" s="650"/>
      <c r="F160" s="650"/>
      <c r="G160" s="650"/>
      <c r="H160" s="650">
        <v>0</v>
      </c>
      <c r="I160" s="650"/>
      <c r="J160" s="650"/>
      <c r="K160" s="650"/>
    </row>
    <row r="161" spans="1:11" s="9" customFormat="1" ht="14.25" customHeight="1" x14ac:dyDescent="0.2">
      <c r="A161" s="710" t="s">
        <v>129</v>
      </c>
      <c r="B161" s="710"/>
      <c r="C161" s="710"/>
      <c r="D161" s="650">
        <v>0</v>
      </c>
      <c r="E161" s="650"/>
      <c r="F161" s="650"/>
      <c r="G161" s="650"/>
      <c r="H161" s="650">
        <v>0</v>
      </c>
      <c r="I161" s="650"/>
      <c r="J161" s="650"/>
      <c r="K161" s="650"/>
    </row>
    <row r="162" spans="1:11" s="9" customFormat="1" ht="14.25" customHeight="1" x14ac:dyDescent="0.2">
      <c r="A162" s="710" t="s">
        <v>128</v>
      </c>
      <c r="B162" s="710"/>
      <c r="C162" s="710"/>
      <c r="D162" s="650">
        <v>0</v>
      </c>
      <c r="E162" s="650"/>
      <c r="F162" s="650"/>
      <c r="G162" s="650"/>
      <c r="H162" s="650">
        <v>0</v>
      </c>
      <c r="I162" s="650"/>
      <c r="J162" s="650"/>
      <c r="K162" s="650"/>
    </row>
    <row r="163" spans="1:11" s="9" customFormat="1" ht="14.25" customHeight="1" x14ac:dyDescent="0.2">
      <c r="A163" s="710" t="s">
        <v>127</v>
      </c>
      <c r="B163" s="710"/>
      <c r="C163" s="710"/>
      <c r="D163" s="650">
        <v>0</v>
      </c>
      <c r="E163" s="650"/>
      <c r="F163" s="650"/>
      <c r="G163" s="650"/>
      <c r="H163" s="650">
        <v>0</v>
      </c>
      <c r="I163" s="650"/>
      <c r="J163" s="650"/>
      <c r="K163" s="650"/>
    </row>
    <row r="164" spans="1:11" s="9" customFormat="1" ht="14.25" customHeight="1" x14ac:dyDescent="0.2">
      <c r="A164" s="710" t="s">
        <v>126</v>
      </c>
      <c r="B164" s="710"/>
      <c r="C164" s="710"/>
      <c r="D164" s="650">
        <v>0</v>
      </c>
      <c r="E164" s="650"/>
      <c r="F164" s="650"/>
      <c r="G164" s="650"/>
      <c r="H164" s="650">
        <v>0</v>
      </c>
      <c r="I164" s="650"/>
      <c r="J164" s="650"/>
      <c r="K164" s="650"/>
    </row>
    <row r="165" spans="1:11" s="9" customFormat="1" ht="14.25" customHeight="1" x14ac:dyDescent="0.2">
      <c r="A165" s="710" t="s">
        <v>125</v>
      </c>
      <c r="B165" s="710"/>
      <c r="C165" s="710"/>
      <c r="D165" s="650">
        <f>'Прил.4_форма-7-ПЛАНдоступ'!D165:G165</f>
        <v>656.60199999999998</v>
      </c>
      <c r="E165" s="650"/>
      <c r="F165" s="650"/>
      <c r="G165" s="650"/>
      <c r="H165" s="703">
        <f>SUM('Прил.4_форма-6-ФАКТналич.возм'!G175:G187)*1000</f>
        <v>687.52199999999993</v>
      </c>
      <c r="I165" s="704"/>
      <c r="J165" s="704"/>
      <c r="K165" s="705"/>
    </row>
    <row r="166" spans="1:11" s="9" customFormat="1" ht="14.25" customHeight="1" x14ac:dyDescent="0.2">
      <c r="A166" s="712" t="s">
        <v>96</v>
      </c>
      <c r="B166" s="712"/>
      <c r="C166" s="712"/>
      <c r="D166" s="713">
        <f>D165+D156</f>
        <v>656.60199999999998</v>
      </c>
      <c r="E166" s="713"/>
      <c r="F166" s="713"/>
      <c r="G166" s="713"/>
      <c r="H166" s="713">
        <f>H165+H156</f>
        <v>687.52199999999993</v>
      </c>
      <c r="I166" s="713"/>
      <c r="J166" s="713"/>
      <c r="K166" s="713"/>
    </row>
    <row r="167" spans="1:11" ht="11.25" customHeight="1" x14ac:dyDescent="0.25">
      <c r="C167" s="5"/>
      <c r="D167" s="5"/>
      <c r="E167" s="5"/>
      <c r="F167" s="5"/>
      <c r="G167" s="5"/>
      <c r="H167" s="5"/>
      <c r="I167" s="5"/>
      <c r="J167" s="5"/>
      <c r="K167" s="59" t="s">
        <v>141</v>
      </c>
    </row>
    <row r="168" spans="1:11" s="3" customFormat="1" ht="11.25" customHeight="1" x14ac:dyDescent="0.2">
      <c r="C168" s="2"/>
      <c r="D168" s="2"/>
      <c r="E168" s="2"/>
      <c r="F168" s="2"/>
      <c r="G168" s="2"/>
      <c r="H168" s="2"/>
      <c r="I168" s="2"/>
      <c r="J168" s="2"/>
      <c r="K168" s="60" t="s">
        <v>110</v>
      </c>
    </row>
    <row r="169" spans="1:11" s="3" customFormat="1" ht="11.25" customHeight="1" x14ac:dyDescent="0.2">
      <c r="C169" s="2"/>
      <c r="D169" s="2"/>
      <c r="E169" s="2"/>
      <c r="F169" s="2"/>
      <c r="G169" s="2"/>
      <c r="H169" s="2"/>
      <c r="I169" s="2"/>
      <c r="J169" s="2"/>
      <c r="K169" s="29" t="s">
        <v>140</v>
      </c>
    </row>
    <row r="170" spans="1:11" s="3" customFormat="1" ht="11.25" customHeight="1" x14ac:dyDescent="0.2">
      <c r="C170" s="2"/>
      <c r="D170" s="2"/>
      <c r="E170" s="2"/>
      <c r="F170" s="2"/>
      <c r="G170" s="2"/>
      <c r="H170" s="2"/>
      <c r="I170" s="2"/>
      <c r="J170" s="2"/>
      <c r="K170" s="29"/>
    </row>
    <row r="171" spans="1:11" s="4" customFormat="1" ht="46.5" customHeight="1" x14ac:dyDescent="0.25">
      <c r="A171" s="666" t="s">
        <v>139</v>
      </c>
      <c r="B171" s="666"/>
      <c r="C171" s="666"/>
      <c r="D171" s="666"/>
      <c r="E171" s="666"/>
      <c r="F171" s="666"/>
      <c r="G171" s="666"/>
      <c r="H171" s="666"/>
      <c r="I171" s="666"/>
      <c r="J171" s="666"/>
      <c r="K171" s="666"/>
    </row>
    <row r="172" spans="1:11" s="214" customFormat="1" ht="18.75" x14ac:dyDescent="0.3">
      <c r="A172" s="706" t="s">
        <v>120</v>
      </c>
      <c r="B172" s="706"/>
      <c r="C172" s="706"/>
      <c r="D172" s="706"/>
      <c r="E172" s="706"/>
      <c r="F172" s="706"/>
      <c r="G172" s="706"/>
      <c r="H172" s="706"/>
      <c r="I172" s="530" t="s">
        <v>138</v>
      </c>
      <c r="J172" s="812">
        <v>22</v>
      </c>
      <c r="K172" s="235" t="s">
        <v>137</v>
      </c>
    </row>
    <row r="173" spans="1:11" s="8" customFormat="1" ht="11.25" customHeight="1" x14ac:dyDescent="0.2">
      <c r="A173" s="7"/>
      <c r="B173" s="680" t="s">
        <v>13</v>
      </c>
      <c r="C173" s="680"/>
      <c r="D173" s="680"/>
      <c r="E173" s="680"/>
      <c r="F173" s="680"/>
      <c r="G173" s="680"/>
      <c r="H173" s="680"/>
    </row>
    <row r="174" spans="1:11" s="8" customFormat="1" ht="17.25" customHeight="1" x14ac:dyDescent="0.2">
      <c r="A174" s="7"/>
      <c r="B174" s="236"/>
      <c r="C174" s="236"/>
      <c r="D174" s="236"/>
      <c r="E174" s="88" t="s">
        <v>187</v>
      </c>
      <c r="F174" s="236"/>
      <c r="G174" s="236"/>
      <c r="H174" s="236"/>
    </row>
    <row r="175" spans="1:11" s="8" customFormat="1" ht="17.25" customHeight="1" x14ac:dyDescent="0.2">
      <c r="A175" s="7"/>
      <c r="B175" s="236"/>
      <c r="C175" s="236"/>
      <c r="D175" s="236"/>
      <c r="E175" s="88"/>
      <c r="F175" s="236"/>
      <c r="G175" s="236"/>
      <c r="H175" s="236"/>
    </row>
    <row r="176" spans="1:11" ht="15.75" x14ac:dyDescent="0.25">
      <c r="A176" s="690" t="s">
        <v>526</v>
      </c>
      <c r="B176" s="690"/>
      <c r="C176" s="690"/>
      <c r="D176" s="690"/>
      <c r="E176" s="690"/>
      <c r="F176" s="690"/>
      <c r="G176" s="690"/>
      <c r="H176" s="690"/>
      <c r="I176" s="690"/>
      <c r="J176" s="690"/>
      <c r="K176" s="690"/>
    </row>
    <row r="177" spans="1:11" s="10" customFormat="1" ht="39" customHeight="1" x14ac:dyDescent="0.2">
      <c r="A177" s="707" t="s">
        <v>136</v>
      </c>
      <c r="B177" s="708"/>
      <c r="C177" s="709"/>
      <c r="D177" s="707" t="s">
        <v>190</v>
      </c>
      <c r="E177" s="708"/>
      <c r="F177" s="708"/>
      <c r="G177" s="709"/>
      <c r="H177" s="707" t="s">
        <v>135</v>
      </c>
      <c r="I177" s="708"/>
      <c r="J177" s="708"/>
      <c r="K177" s="709"/>
    </row>
    <row r="178" spans="1:11" s="56" customFormat="1" ht="12.75" customHeight="1" x14ac:dyDescent="0.2">
      <c r="A178" s="700">
        <v>1</v>
      </c>
      <c r="B178" s="701"/>
      <c r="C178" s="702"/>
      <c r="D178" s="700">
        <v>2</v>
      </c>
      <c r="E178" s="701"/>
      <c r="F178" s="701"/>
      <c r="G178" s="702"/>
      <c r="H178" s="700">
        <v>3</v>
      </c>
      <c r="I178" s="701"/>
      <c r="J178" s="701"/>
      <c r="K178" s="702"/>
    </row>
    <row r="179" spans="1:11" s="9" customFormat="1" ht="14.25" customHeight="1" x14ac:dyDescent="0.2">
      <c r="A179" s="260" t="s">
        <v>391</v>
      </c>
      <c r="B179" s="218"/>
      <c r="C179" s="218"/>
      <c r="D179" s="687">
        <f>SUM(D180:G187)</f>
        <v>0</v>
      </c>
      <c r="E179" s="688"/>
      <c r="F179" s="688"/>
      <c r="G179" s="689"/>
      <c r="H179" s="687">
        <f>SUM(H180:K187)</f>
        <v>0</v>
      </c>
      <c r="I179" s="688"/>
      <c r="J179" s="688"/>
      <c r="K179" s="689"/>
    </row>
    <row r="180" spans="1:11" s="9" customFormat="1" ht="14.25" customHeight="1" x14ac:dyDescent="0.2">
      <c r="A180" s="684" t="s">
        <v>133</v>
      </c>
      <c r="B180" s="685"/>
      <c r="C180" s="686"/>
      <c r="D180" s="687">
        <v>0</v>
      </c>
      <c r="E180" s="688"/>
      <c r="F180" s="688"/>
      <c r="G180" s="689"/>
      <c r="H180" s="687">
        <v>0</v>
      </c>
      <c r="I180" s="688"/>
      <c r="J180" s="688"/>
      <c r="K180" s="689"/>
    </row>
    <row r="181" spans="1:11" s="9" customFormat="1" ht="14.25" customHeight="1" x14ac:dyDescent="0.2">
      <c r="A181" s="684" t="s">
        <v>132</v>
      </c>
      <c r="B181" s="685"/>
      <c r="C181" s="686"/>
      <c r="D181" s="687">
        <v>0</v>
      </c>
      <c r="E181" s="688"/>
      <c r="F181" s="688"/>
      <c r="G181" s="689"/>
      <c r="H181" s="687">
        <v>0</v>
      </c>
      <c r="I181" s="688"/>
      <c r="J181" s="688"/>
      <c r="K181" s="689"/>
    </row>
    <row r="182" spans="1:11" s="9" customFormat="1" ht="14.25" customHeight="1" x14ac:dyDescent="0.2">
      <c r="A182" s="684" t="s">
        <v>131</v>
      </c>
      <c r="B182" s="685"/>
      <c r="C182" s="686"/>
      <c r="D182" s="687">
        <v>0</v>
      </c>
      <c r="E182" s="688"/>
      <c r="F182" s="688"/>
      <c r="G182" s="689"/>
      <c r="H182" s="687">
        <v>0</v>
      </c>
      <c r="I182" s="688"/>
      <c r="J182" s="688"/>
      <c r="K182" s="689"/>
    </row>
    <row r="183" spans="1:11" s="9" customFormat="1" ht="14.25" customHeight="1" x14ac:dyDescent="0.2">
      <c r="A183" s="684" t="s">
        <v>130</v>
      </c>
      <c r="B183" s="685"/>
      <c r="C183" s="686"/>
      <c r="D183" s="687">
        <v>0</v>
      </c>
      <c r="E183" s="688"/>
      <c r="F183" s="688"/>
      <c r="G183" s="689"/>
      <c r="H183" s="687">
        <v>0</v>
      </c>
      <c r="I183" s="688"/>
      <c r="J183" s="688"/>
      <c r="K183" s="689"/>
    </row>
    <row r="184" spans="1:11" s="9" customFormat="1" ht="14.25" customHeight="1" x14ac:dyDescent="0.2">
      <c r="A184" s="684" t="s">
        <v>129</v>
      </c>
      <c r="B184" s="685"/>
      <c r="C184" s="686"/>
      <c r="D184" s="687">
        <v>0</v>
      </c>
      <c r="E184" s="688"/>
      <c r="F184" s="688"/>
      <c r="G184" s="689"/>
      <c r="H184" s="687">
        <v>0</v>
      </c>
      <c r="I184" s="688"/>
      <c r="J184" s="688"/>
      <c r="K184" s="689"/>
    </row>
    <row r="185" spans="1:11" s="9" customFormat="1" ht="14.25" customHeight="1" x14ac:dyDescent="0.2">
      <c r="A185" s="684" t="s">
        <v>128</v>
      </c>
      <c r="B185" s="685"/>
      <c r="C185" s="686"/>
      <c r="D185" s="687">
        <v>0</v>
      </c>
      <c r="E185" s="688"/>
      <c r="F185" s="688"/>
      <c r="G185" s="689"/>
      <c r="H185" s="687">
        <v>0</v>
      </c>
      <c r="I185" s="688"/>
      <c r="J185" s="688"/>
      <c r="K185" s="689"/>
    </row>
    <row r="186" spans="1:11" s="9" customFormat="1" ht="14.25" customHeight="1" x14ac:dyDescent="0.2">
      <c r="A186" s="684" t="s">
        <v>127</v>
      </c>
      <c r="B186" s="685"/>
      <c r="C186" s="686"/>
      <c r="D186" s="687">
        <v>0</v>
      </c>
      <c r="E186" s="688"/>
      <c r="F186" s="688"/>
      <c r="G186" s="689"/>
      <c r="H186" s="687">
        <v>0</v>
      </c>
      <c r="I186" s="688"/>
      <c r="J186" s="688"/>
      <c r="K186" s="689"/>
    </row>
    <row r="187" spans="1:11" s="9" customFormat="1" ht="14.25" customHeight="1" x14ac:dyDescent="0.2">
      <c r="A187" s="684" t="s">
        <v>126</v>
      </c>
      <c r="B187" s="685"/>
      <c r="C187" s="686"/>
      <c r="D187" s="687">
        <v>0</v>
      </c>
      <c r="E187" s="688"/>
      <c r="F187" s="688"/>
      <c r="G187" s="689"/>
      <c r="H187" s="687">
        <v>0</v>
      </c>
      <c r="I187" s="688"/>
      <c r="J187" s="688"/>
      <c r="K187" s="689"/>
    </row>
    <row r="188" spans="1:11" s="9" customFormat="1" ht="14.25" customHeight="1" x14ac:dyDescent="0.2">
      <c r="A188" s="684" t="s">
        <v>125</v>
      </c>
      <c r="B188" s="685"/>
      <c r="C188" s="686"/>
      <c r="D188" s="703">
        <f>'Прил.4_форма-7-ПЛАНдоступ'!D189:G189</f>
        <v>683.06</v>
      </c>
      <c r="E188" s="704"/>
      <c r="F188" s="704"/>
      <c r="G188" s="705"/>
      <c r="H188" s="703">
        <f>SUM('Прил.4_форма-6-ФАКТналич.возм'!G202:G214)*1000</f>
        <v>592.96199999999999</v>
      </c>
      <c r="I188" s="704"/>
      <c r="J188" s="704"/>
      <c r="K188" s="705"/>
    </row>
    <row r="189" spans="1:11" s="9" customFormat="1" ht="14.25" customHeight="1" x14ac:dyDescent="0.2">
      <c r="A189" s="681" t="s">
        <v>96</v>
      </c>
      <c r="B189" s="682"/>
      <c r="C189" s="683"/>
      <c r="D189" s="714">
        <f>D188+D179</f>
        <v>683.06</v>
      </c>
      <c r="E189" s="715"/>
      <c r="F189" s="715"/>
      <c r="G189" s="716"/>
      <c r="H189" s="619">
        <f>H188+H179</f>
        <v>592.96199999999999</v>
      </c>
      <c r="I189" s="620"/>
      <c r="J189" s="620"/>
      <c r="K189" s="621"/>
    </row>
    <row r="190" spans="1:11" ht="11.25" customHeight="1" x14ac:dyDescent="0.25">
      <c r="C190" s="5"/>
      <c r="D190" s="5"/>
      <c r="E190" s="5"/>
      <c r="F190" s="5"/>
      <c r="G190" s="5"/>
      <c r="H190" s="5"/>
      <c r="I190" s="5"/>
      <c r="J190" s="5"/>
      <c r="K190" s="59" t="s">
        <v>141</v>
      </c>
    </row>
    <row r="191" spans="1:11" s="3" customFormat="1" ht="11.25" customHeight="1" x14ac:dyDescent="0.2">
      <c r="C191" s="2"/>
      <c r="D191" s="2"/>
      <c r="E191" s="2"/>
      <c r="F191" s="2"/>
      <c r="G191" s="2"/>
      <c r="H191" s="2"/>
      <c r="I191" s="2"/>
      <c r="J191" s="2"/>
      <c r="K191" s="60" t="s">
        <v>110</v>
      </c>
    </row>
    <row r="192" spans="1:11" s="3" customFormat="1" ht="11.25" customHeight="1" x14ac:dyDescent="0.2">
      <c r="C192" s="2"/>
      <c r="D192" s="2"/>
      <c r="E192" s="2"/>
      <c r="F192" s="2"/>
      <c r="G192" s="2"/>
      <c r="H192" s="2"/>
      <c r="I192" s="2"/>
      <c r="J192" s="2"/>
      <c r="K192" s="29" t="s">
        <v>140</v>
      </c>
    </row>
    <row r="193" spans="1:11" s="3" customFormat="1" ht="11.25" customHeight="1" x14ac:dyDescent="0.2">
      <c r="C193" s="2"/>
      <c r="D193" s="2"/>
      <c r="E193" s="2"/>
      <c r="F193" s="2"/>
      <c r="G193" s="2"/>
      <c r="H193" s="2"/>
      <c r="I193" s="2"/>
      <c r="J193" s="2"/>
      <c r="K193" s="29"/>
    </row>
    <row r="194" spans="1:11" s="4" customFormat="1" ht="46.5" customHeight="1" x14ac:dyDescent="0.25">
      <c r="A194" s="666" t="s">
        <v>139</v>
      </c>
      <c r="B194" s="666"/>
      <c r="C194" s="666"/>
      <c r="D194" s="666"/>
      <c r="E194" s="666"/>
      <c r="F194" s="666"/>
      <c r="G194" s="666"/>
      <c r="H194" s="666"/>
      <c r="I194" s="666"/>
      <c r="J194" s="666"/>
      <c r="K194" s="666"/>
    </row>
    <row r="195" spans="1:11" s="214" customFormat="1" ht="18.75" x14ac:dyDescent="0.3">
      <c r="A195" s="706" t="s">
        <v>120</v>
      </c>
      <c r="B195" s="706"/>
      <c r="C195" s="706"/>
      <c r="D195" s="706"/>
      <c r="E195" s="706"/>
      <c r="F195" s="706"/>
      <c r="G195" s="706"/>
      <c r="H195" s="706"/>
      <c r="I195" s="530" t="s">
        <v>138</v>
      </c>
      <c r="J195" s="812">
        <v>22</v>
      </c>
      <c r="K195" s="235" t="s">
        <v>137</v>
      </c>
    </row>
    <row r="196" spans="1:11" s="8" customFormat="1" ht="11.25" customHeight="1" x14ac:dyDescent="0.2">
      <c r="A196" s="7"/>
      <c r="B196" s="680" t="s">
        <v>13</v>
      </c>
      <c r="C196" s="680"/>
      <c r="D196" s="680"/>
      <c r="E196" s="680"/>
      <c r="F196" s="680"/>
      <c r="G196" s="680"/>
      <c r="H196" s="680"/>
    </row>
    <row r="197" spans="1:11" s="8" customFormat="1" ht="17.25" customHeight="1" x14ac:dyDescent="0.2">
      <c r="A197" s="7"/>
      <c r="B197" s="236"/>
      <c r="C197" s="236"/>
      <c r="D197" s="236"/>
      <c r="E197" s="88" t="s">
        <v>187</v>
      </c>
      <c r="F197" s="236"/>
      <c r="G197" s="236"/>
      <c r="H197" s="236"/>
    </row>
    <row r="198" spans="1:11" s="8" customFormat="1" ht="17.25" customHeight="1" x14ac:dyDescent="0.2">
      <c r="A198" s="7"/>
      <c r="B198" s="236"/>
      <c r="C198" s="236"/>
      <c r="D198" s="236"/>
      <c r="E198" s="88"/>
      <c r="F198" s="236"/>
      <c r="G198" s="236"/>
      <c r="H198" s="236"/>
    </row>
    <row r="199" spans="1:11" ht="15.75" x14ac:dyDescent="0.25">
      <c r="A199" s="690" t="s">
        <v>527</v>
      </c>
      <c r="B199" s="690"/>
      <c r="C199" s="690"/>
      <c r="D199" s="690"/>
      <c r="E199" s="690"/>
      <c r="F199" s="690"/>
      <c r="G199" s="690"/>
      <c r="H199" s="690"/>
      <c r="I199" s="690"/>
      <c r="J199" s="690"/>
      <c r="K199" s="690"/>
    </row>
    <row r="200" spans="1:11" s="10" customFormat="1" ht="39" customHeight="1" x14ac:dyDescent="0.2">
      <c r="A200" s="707" t="s">
        <v>136</v>
      </c>
      <c r="B200" s="708"/>
      <c r="C200" s="709"/>
      <c r="D200" s="707" t="s">
        <v>190</v>
      </c>
      <c r="E200" s="708"/>
      <c r="F200" s="708"/>
      <c r="G200" s="709"/>
      <c r="H200" s="707" t="s">
        <v>135</v>
      </c>
      <c r="I200" s="708"/>
      <c r="J200" s="708"/>
      <c r="K200" s="709"/>
    </row>
    <row r="201" spans="1:11" s="56" customFormat="1" ht="12.75" customHeight="1" x14ac:dyDescent="0.2">
      <c r="A201" s="700">
        <v>1</v>
      </c>
      <c r="B201" s="701"/>
      <c r="C201" s="702"/>
      <c r="D201" s="700">
        <v>2</v>
      </c>
      <c r="E201" s="701"/>
      <c r="F201" s="701"/>
      <c r="G201" s="702"/>
      <c r="H201" s="700">
        <v>3</v>
      </c>
      <c r="I201" s="701"/>
      <c r="J201" s="701"/>
      <c r="K201" s="702"/>
    </row>
    <row r="202" spans="1:11" s="9" customFormat="1" ht="14.25" customHeight="1" x14ac:dyDescent="0.2">
      <c r="A202" s="260" t="s">
        <v>391</v>
      </c>
      <c r="B202" s="218"/>
      <c r="C202" s="218"/>
      <c r="D202" s="687">
        <f>SUM(D203:G210)</f>
        <v>0</v>
      </c>
      <c r="E202" s="688"/>
      <c r="F202" s="688"/>
      <c r="G202" s="689"/>
      <c r="H202" s="687">
        <f>SUM(H203:K210)</f>
        <v>0</v>
      </c>
      <c r="I202" s="688"/>
      <c r="J202" s="688"/>
      <c r="K202" s="689"/>
    </row>
    <row r="203" spans="1:11" s="9" customFormat="1" ht="14.25" customHeight="1" x14ac:dyDescent="0.2">
      <c r="A203" s="684" t="s">
        <v>133</v>
      </c>
      <c r="B203" s="685"/>
      <c r="C203" s="686"/>
      <c r="D203" s="687">
        <v>0</v>
      </c>
      <c r="E203" s="688"/>
      <c r="F203" s="688"/>
      <c r="G203" s="689"/>
      <c r="H203" s="687">
        <v>0</v>
      </c>
      <c r="I203" s="688"/>
      <c r="J203" s="688"/>
      <c r="K203" s="689"/>
    </row>
    <row r="204" spans="1:11" s="9" customFormat="1" ht="14.25" customHeight="1" x14ac:dyDescent="0.2">
      <c r="A204" s="684" t="s">
        <v>132</v>
      </c>
      <c r="B204" s="685"/>
      <c r="C204" s="686"/>
      <c r="D204" s="687">
        <v>0</v>
      </c>
      <c r="E204" s="688"/>
      <c r="F204" s="688"/>
      <c r="G204" s="689"/>
      <c r="H204" s="687">
        <v>0</v>
      </c>
      <c r="I204" s="688"/>
      <c r="J204" s="688"/>
      <c r="K204" s="689"/>
    </row>
    <row r="205" spans="1:11" s="9" customFormat="1" ht="14.25" customHeight="1" x14ac:dyDescent="0.2">
      <c r="A205" s="684" t="s">
        <v>131</v>
      </c>
      <c r="B205" s="685"/>
      <c r="C205" s="686"/>
      <c r="D205" s="687">
        <v>0</v>
      </c>
      <c r="E205" s="688"/>
      <c r="F205" s="688"/>
      <c r="G205" s="689"/>
      <c r="H205" s="687">
        <v>0</v>
      </c>
      <c r="I205" s="688"/>
      <c r="J205" s="688"/>
      <c r="K205" s="689"/>
    </row>
    <row r="206" spans="1:11" s="9" customFormat="1" ht="14.25" customHeight="1" x14ac:dyDescent="0.2">
      <c r="A206" s="684" t="s">
        <v>130</v>
      </c>
      <c r="B206" s="685"/>
      <c r="C206" s="686"/>
      <c r="D206" s="687">
        <v>0</v>
      </c>
      <c r="E206" s="688"/>
      <c r="F206" s="688"/>
      <c r="G206" s="689"/>
      <c r="H206" s="687">
        <v>0</v>
      </c>
      <c r="I206" s="688"/>
      <c r="J206" s="688"/>
      <c r="K206" s="689"/>
    </row>
    <row r="207" spans="1:11" s="9" customFormat="1" ht="14.25" customHeight="1" x14ac:dyDescent="0.2">
      <c r="A207" s="684" t="s">
        <v>129</v>
      </c>
      <c r="B207" s="685"/>
      <c r="C207" s="686"/>
      <c r="D207" s="687">
        <v>0</v>
      </c>
      <c r="E207" s="688"/>
      <c r="F207" s="688"/>
      <c r="G207" s="689"/>
      <c r="H207" s="687">
        <v>0</v>
      </c>
      <c r="I207" s="688"/>
      <c r="J207" s="688"/>
      <c r="K207" s="689"/>
    </row>
    <row r="208" spans="1:11" s="9" customFormat="1" ht="14.25" customHeight="1" x14ac:dyDescent="0.2">
      <c r="A208" s="684" t="s">
        <v>128</v>
      </c>
      <c r="B208" s="685"/>
      <c r="C208" s="686"/>
      <c r="D208" s="687">
        <v>0</v>
      </c>
      <c r="E208" s="688"/>
      <c r="F208" s="688"/>
      <c r="G208" s="689"/>
      <c r="H208" s="687">
        <v>0</v>
      </c>
      <c r="I208" s="688"/>
      <c r="J208" s="688"/>
      <c r="K208" s="689"/>
    </row>
    <row r="209" spans="1:14" s="9" customFormat="1" ht="14.25" customHeight="1" x14ac:dyDescent="0.2">
      <c r="A209" s="684" t="s">
        <v>127</v>
      </c>
      <c r="B209" s="685"/>
      <c r="C209" s="686"/>
      <c r="D209" s="687">
        <v>0</v>
      </c>
      <c r="E209" s="688"/>
      <c r="F209" s="688"/>
      <c r="G209" s="689"/>
      <c r="H209" s="687">
        <v>0</v>
      </c>
      <c r="I209" s="688"/>
      <c r="J209" s="688"/>
      <c r="K209" s="689"/>
    </row>
    <row r="210" spans="1:14" s="9" customFormat="1" ht="14.25" customHeight="1" x14ac:dyDescent="0.2">
      <c r="A210" s="684" t="s">
        <v>126</v>
      </c>
      <c r="B210" s="685"/>
      <c r="C210" s="686"/>
      <c r="D210" s="687">
        <v>0</v>
      </c>
      <c r="E210" s="688"/>
      <c r="F210" s="688"/>
      <c r="G210" s="689"/>
      <c r="H210" s="687">
        <v>0</v>
      </c>
      <c r="I210" s="688"/>
      <c r="J210" s="688"/>
      <c r="K210" s="689"/>
    </row>
    <row r="211" spans="1:14" s="9" customFormat="1" ht="14.25" customHeight="1" x14ac:dyDescent="0.2">
      <c r="A211" s="684" t="s">
        <v>125</v>
      </c>
      <c r="B211" s="685"/>
      <c r="C211" s="686"/>
      <c r="D211" s="687">
        <f>'Прил.4_форма-7-ПЛАНдоступ'!D213:G213</f>
        <v>691.32499999999993</v>
      </c>
      <c r="E211" s="688"/>
      <c r="F211" s="688"/>
      <c r="G211" s="689"/>
      <c r="H211" s="703">
        <f>SUM('Прил.4_форма-6-ФАКТналич.возм'!G229:G241)*1000</f>
        <v>632.31400000000019</v>
      </c>
      <c r="I211" s="704"/>
      <c r="J211" s="704"/>
      <c r="K211" s="705"/>
      <c r="N211" s="9" t="s">
        <v>816</v>
      </c>
    </row>
    <row r="212" spans="1:14" s="9" customFormat="1" ht="14.25" customHeight="1" x14ac:dyDescent="0.2">
      <c r="A212" s="681" t="s">
        <v>96</v>
      </c>
      <c r="B212" s="682"/>
      <c r="C212" s="683"/>
      <c r="D212" s="619">
        <f>D211+D202</f>
        <v>691.32499999999993</v>
      </c>
      <c r="E212" s="620"/>
      <c r="F212" s="620"/>
      <c r="G212" s="621"/>
      <c r="H212" s="619">
        <f>H211+H202</f>
        <v>632.31400000000019</v>
      </c>
      <c r="I212" s="620"/>
      <c r="J212" s="620"/>
      <c r="K212" s="621"/>
    </row>
    <row r="213" spans="1:14" ht="11.25" customHeight="1" x14ac:dyDescent="0.25">
      <c r="C213" s="5"/>
      <c r="D213" s="5"/>
      <c r="E213" s="5"/>
      <c r="F213" s="5"/>
      <c r="G213" s="5"/>
      <c r="H213" s="5"/>
      <c r="I213" s="5"/>
      <c r="J213" s="5"/>
      <c r="K213" s="59" t="s">
        <v>141</v>
      </c>
    </row>
    <row r="214" spans="1:14" s="3" customFormat="1" ht="11.25" customHeight="1" x14ac:dyDescent="0.2">
      <c r="C214" s="2"/>
      <c r="D214" s="2"/>
      <c r="E214" s="2"/>
      <c r="F214" s="2"/>
      <c r="G214" s="2"/>
      <c r="H214" s="2"/>
      <c r="I214" s="2"/>
      <c r="J214" s="2"/>
      <c r="K214" s="60" t="s">
        <v>110</v>
      </c>
    </row>
    <row r="215" spans="1:14" s="3" customFormat="1" ht="11.25" customHeight="1" x14ac:dyDescent="0.2">
      <c r="C215" s="2"/>
      <c r="D215" s="2"/>
      <c r="E215" s="2"/>
      <c r="F215" s="2"/>
      <c r="G215" s="2"/>
      <c r="H215" s="2"/>
      <c r="I215" s="2"/>
      <c r="J215" s="2"/>
      <c r="K215" s="29" t="s">
        <v>140</v>
      </c>
    </row>
    <row r="216" spans="1:14" s="3" customFormat="1" ht="11.25" customHeight="1" x14ac:dyDescent="0.2">
      <c r="C216" s="2"/>
      <c r="D216" s="2"/>
      <c r="E216" s="2"/>
      <c r="F216" s="2"/>
      <c r="G216" s="2"/>
      <c r="H216" s="2"/>
      <c r="I216" s="2"/>
      <c r="J216" s="2"/>
      <c r="K216" s="29"/>
    </row>
    <row r="217" spans="1:14" s="4" customFormat="1" ht="46.5" customHeight="1" x14ac:dyDescent="0.25">
      <c r="A217" s="666" t="s">
        <v>139</v>
      </c>
      <c r="B217" s="666"/>
      <c r="C217" s="666"/>
      <c r="D217" s="666"/>
      <c r="E217" s="666"/>
      <c r="F217" s="666"/>
      <c r="G217" s="666"/>
      <c r="H217" s="666"/>
      <c r="I217" s="666"/>
      <c r="J217" s="666"/>
      <c r="K217" s="666"/>
    </row>
    <row r="218" spans="1:14" s="219" customFormat="1" ht="18.75" x14ac:dyDescent="0.3">
      <c r="A218" s="706" t="s">
        <v>120</v>
      </c>
      <c r="B218" s="706"/>
      <c r="C218" s="706"/>
      <c r="D218" s="706"/>
      <c r="E218" s="706"/>
      <c r="F218" s="706"/>
      <c r="G218" s="706"/>
      <c r="H218" s="706"/>
      <c r="I218" s="530" t="s">
        <v>138</v>
      </c>
      <c r="J218" s="812">
        <v>22</v>
      </c>
      <c r="K218" s="235" t="s">
        <v>137</v>
      </c>
    </row>
    <row r="219" spans="1:14" s="8" customFormat="1" ht="11.25" customHeight="1" x14ac:dyDescent="0.2">
      <c r="A219" s="7"/>
      <c r="B219" s="680" t="s">
        <v>13</v>
      </c>
      <c r="C219" s="680"/>
      <c r="D219" s="680"/>
      <c r="E219" s="680"/>
      <c r="F219" s="680"/>
      <c r="G219" s="680"/>
      <c r="H219" s="680"/>
    </row>
    <row r="220" spans="1:14" s="8" customFormat="1" ht="17.25" customHeight="1" x14ac:dyDescent="0.2">
      <c r="A220" s="7"/>
      <c r="B220" s="236"/>
      <c r="C220" s="236"/>
      <c r="D220" s="236"/>
      <c r="E220" s="88" t="s">
        <v>187</v>
      </c>
      <c r="F220" s="236"/>
      <c r="G220" s="236"/>
      <c r="H220" s="236"/>
    </row>
    <row r="221" spans="1:14" s="8" customFormat="1" ht="17.25" customHeight="1" x14ac:dyDescent="0.2">
      <c r="A221" s="7"/>
      <c r="B221" s="236"/>
      <c r="C221" s="236"/>
      <c r="D221" s="236"/>
      <c r="E221" s="88"/>
      <c r="F221" s="236"/>
      <c r="G221" s="236"/>
      <c r="H221" s="236"/>
    </row>
    <row r="222" spans="1:14" ht="15.75" x14ac:dyDescent="0.25">
      <c r="A222" s="690" t="s">
        <v>528</v>
      </c>
      <c r="B222" s="690"/>
      <c r="C222" s="690"/>
      <c r="D222" s="690"/>
      <c r="E222" s="690"/>
      <c r="F222" s="690"/>
      <c r="G222" s="690"/>
      <c r="H222" s="690"/>
      <c r="I222" s="690"/>
      <c r="J222" s="690"/>
      <c r="K222" s="690"/>
    </row>
    <row r="223" spans="1:14" s="10" customFormat="1" ht="39" customHeight="1" x14ac:dyDescent="0.2">
      <c r="A223" s="707" t="s">
        <v>136</v>
      </c>
      <c r="B223" s="708"/>
      <c r="C223" s="709"/>
      <c r="D223" s="707" t="s">
        <v>190</v>
      </c>
      <c r="E223" s="708"/>
      <c r="F223" s="708"/>
      <c r="G223" s="709"/>
      <c r="H223" s="707" t="s">
        <v>135</v>
      </c>
      <c r="I223" s="708"/>
      <c r="J223" s="708"/>
      <c r="K223" s="709"/>
    </row>
    <row r="224" spans="1:14" s="56" customFormat="1" ht="12.75" customHeight="1" x14ac:dyDescent="0.2">
      <c r="A224" s="700">
        <v>1</v>
      </c>
      <c r="B224" s="701"/>
      <c r="C224" s="702"/>
      <c r="D224" s="700">
        <v>2</v>
      </c>
      <c r="E224" s="701"/>
      <c r="F224" s="701"/>
      <c r="G224" s="702"/>
      <c r="H224" s="700">
        <v>3</v>
      </c>
      <c r="I224" s="701"/>
      <c r="J224" s="701"/>
      <c r="K224" s="702"/>
    </row>
    <row r="225" spans="1:11" s="9" customFormat="1" ht="14.25" customHeight="1" x14ac:dyDescent="0.2">
      <c r="A225" s="260" t="s">
        <v>391</v>
      </c>
      <c r="B225" s="221"/>
      <c r="C225" s="221"/>
      <c r="D225" s="687">
        <f>SUM(D226:G233)</f>
        <v>0</v>
      </c>
      <c r="E225" s="688"/>
      <c r="F225" s="688"/>
      <c r="G225" s="689"/>
      <c r="H225" s="687">
        <f>SUM(H226:K233)</f>
        <v>0</v>
      </c>
      <c r="I225" s="688"/>
      <c r="J225" s="688"/>
      <c r="K225" s="689"/>
    </row>
    <row r="226" spans="1:11" s="9" customFormat="1" ht="14.25" customHeight="1" x14ac:dyDescent="0.2">
      <c r="A226" s="684" t="s">
        <v>133</v>
      </c>
      <c r="B226" s="685"/>
      <c r="C226" s="686"/>
      <c r="D226" s="687">
        <v>0</v>
      </c>
      <c r="E226" s="688"/>
      <c r="F226" s="688"/>
      <c r="G226" s="689"/>
      <c r="H226" s="687">
        <v>0</v>
      </c>
      <c r="I226" s="688"/>
      <c r="J226" s="688"/>
      <c r="K226" s="689"/>
    </row>
    <row r="227" spans="1:11" s="9" customFormat="1" ht="14.25" customHeight="1" x14ac:dyDescent="0.2">
      <c r="A227" s="684" t="s">
        <v>132</v>
      </c>
      <c r="B227" s="685"/>
      <c r="C227" s="686"/>
      <c r="D227" s="687">
        <v>0</v>
      </c>
      <c r="E227" s="688"/>
      <c r="F227" s="688"/>
      <c r="G227" s="689"/>
      <c r="H227" s="687">
        <v>0</v>
      </c>
      <c r="I227" s="688"/>
      <c r="J227" s="688"/>
      <c r="K227" s="689"/>
    </row>
    <row r="228" spans="1:11" s="9" customFormat="1" ht="14.25" customHeight="1" x14ac:dyDescent="0.2">
      <c r="A228" s="684" t="s">
        <v>131</v>
      </c>
      <c r="B228" s="685"/>
      <c r="C228" s="686"/>
      <c r="D228" s="687">
        <v>0</v>
      </c>
      <c r="E228" s="688"/>
      <c r="F228" s="688"/>
      <c r="G228" s="689"/>
      <c r="H228" s="687">
        <v>0</v>
      </c>
      <c r="I228" s="688"/>
      <c r="J228" s="688"/>
      <c r="K228" s="689"/>
    </row>
    <row r="229" spans="1:11" s="9" customFormat="1" ht="14.25" customHeight="1" x14ac:dyDescent="0.2">
      <c r="A229" s="684" t="s">
        <v>130</v>
      </c>
      <c r="B229" s="685"/>
      <c r="C229" s="686"/>
      <c r="D229" s="687">
        <v>0</v>
      </c>
      <c r="E229" s="688"/>
      <c r="F229" s="688"/>
      <c r="G229" s="689"/>
      <c r="H229" s="687">
        <v>0</v>
      </c>
      <c r="I229" s="688"/>
      <c r="J229" s="688"/>
      <c r="K229" s="689"/>
    </row>
    <row r="230" spans="1:11" s="9" customFormat="1" ht="14.25" customHeight="1" x14ac:dyDescent="0.2">
      <c r="A230" s="684" t="s">
        <v>129</v>
      </c>
      <c r="B230" s="685"/>
      <c r="C230" s="686"/>
      <c r="D230" s="687">
        <v>0</v>
      </c>
      <c r="E230" s="688"/>
      <c r="F230" s="688"/>
      <c r="G230" s="689"/>
      <c r="H230" s="687">
        <v>0</v>
      </c>
      <c r="I230" s="688"/>
      <c r="J230" s="688"/>
      <c r="K230" s="689"/>
    </row>
    <row r="231" spans="1:11" s="9" customFormat="1" ht="14.25" customHeight="1" x14ac:dyDescent="0.2">
      <c r="A231" s="684" t="s">
        <v>128</v>
      </c>
      <c r="B231" s="685"/>
      <c r="C231" s="686"/>
      <c r="D231" s="687">
        <v>0</v>
      </c>
      <c r="E231" s="688"/>
      <c r="F231" s="688"/>
      <c r="G231" s="689"/>
      <c r="H231" s="687">
        <v>0</v>
      </c>
      <c r="I231" s="688"/>
      <c r="J231" s="688"/>
      <c r="K231" s="689"/>
    </row>
    <row r="232" spans="1:11" s="9" customFormat="1" ht="14.25" customHeight="1" x14ac:dyDescent="0.2">
      <c r="A232" s="684" t="s">
        <v>127</v>
      </c>
      <c r="B232" s="685"/>
      <c r="C232" s="686"/>
      <c r="D232" s="687">
        <v>0</v>
      </c>
      <c r="E232" s="688"/>
      <c r="F232" s="688"/>
      <c r="G232" s="689"/>
      <c r="H232" s="687">
        <v>0</v>
      </c>
      <c r="I232" s="688"/>
      <c r="J232" s="688"/>
      <c r="K232" s="689"/>
    </row>
    <row r="233" spans="1:11" s="9" customFormat="1" ht="14.25" customHeight="1" x14ac:dyDescent="0.2">
      <c r="A233" s="684" t="s">
        <v>126</v>
      </c>
      <c r="B233" s="685"/>
      <c r="C233" s="686"/>
      <c r="D233" s="687">
        <v>0</v>
      </c>
      <c r="E233" s="688"/>
      <c r="F233" s="688"/>
      <c r="G233" s="689"/>
      <c r="H233" s="687">
        <v>0</v>
      </c>
      <c r="I233" s="688"/>
      <c r="J233" s="688"/>
      <c r="K233" s="689"/>
    </row>
    <row r="234" spans="1:11" s="9" customFormat="1" ht="14.25" customHeight="1" x14ac:dyDescent="0.2">
      <c r="A234" s="684" t="s">
        <v>125</v>
      </c>
      <c r="B234" s="685"/>
      <c r="C234" s="686"/>
      <c r="D234" s="687">
        <f>'Прил.4_форма-7-ПЛАНдоступ'!D238:G238</f>
        <v>1123.2820000000002</v>
      </c>
      <c r="E234" s="688"/>
      <c r="F234" s="688"/>
      <c r="G234" s="689"/>
      <c r="H234" s="703">
        <f>SUM('Прил.4_форма-6-ФАКТналич.возм'!G256:G268)*1000</f>
        <v>801.83799999999997</v>
      </c>
      <c r="I234" s="704"/>
      <c r="J234" s="704"/>
      <c r="K234" s="705"/>
    </row>
    <row r="235" spans="1:11" s="9" customFormat="1" ht="14.25" customHeight="1" x14ac:dyDescent="0.2">
      <c r="A235" s="681" t="s">
        <v>96</v>
      </c>
      <c r="B235" s="682"/>
      <c r="C235" s="683"/>
      <c r="D235" s="619">
        <f>D234+D225</f>
        <v>1123.2820000000002</v>
      </c>
      <c r="E235" s="620"/>
      <c r="F235" s="620"/>
      <c r="G235" s="621"/>
      <c r="H235" s="619">
        <f>H234+H225</f>
        <v>801.83799999999997</v>
      </c>
      <c r="I235" s="620"/>
      <c r="J235" s="620"/>
      <c r="K235" s="621"/>
    </row>
    <row r="236" spans="1:11" ht="11.25" customHeight="1" x14ac:dyDescent="0.25">
      <c r="C236" s="5"/>
      <c r="D236" s="5"/>
      <c r="E236" s="5"/>
      <c r="F236" s="5"/>
      <c r="G236" s="5"/>
      <c r="H236" s="5"/>
      <c r="I236" s="5"/>
      <c r="J236" s="5"/>
      <c r="K236" s="59" t="s">
        <v>141</v>
      </c>
    </row>
    <row r="237" spans="1:11" s="3" customFormat="1" ht="11.25" customHeight="1" x14ac:dyDescent="0.2">
      <c r="C237" s="2"/>
      <c r="D237" s="2"/>
      <c r="E237" s="2"/>
      <c r="F237" s="2"/>
      <c r="G237" s="2"/>
      <c r="H237" s="2"/>
      <c r="I237" s="2"/>
      <c r="J237" s="2"/>
      <c r="K237" s="60" t="s">
        <v>110</v>
      </c>
    </row>
    <row r="238" spans="1:11" s="3" customFormat="1" ht="11.25" customHeight="1" x14ac:dyDescent="0.2">
      <c r="C238" s="2"/>
      <c r="D238" s="2"/>
      <c r="E238" s="2"/>
      <c r="F238" s="2"/>
      <c r="G238" s="2"/>
      <c r="H238" s="2"/>
      <c r="I238" s="2"/>
      <c r="J238" s="2"/>
      <c r="K238" s="29" t="s">
        <v>140</v>
      </c>
    </row>
    <row r="239" spans="1:11" s="3" customFormat="1" ht="11.25" customHeight="1" x14ac:dyDescent="0.2">
      <c r="C239" s="2"/>
      <c r="D239" s="2"/>
      <c r="E239" s="2"/>
      <c r="F239" s="2"/>
      <c r="G239" s="2"/>
      <c r="H239" s="2"/>
      <c r="I239" s="2"/>
      <c r="J239" s="2"/>
      <c r="K239" s="29"/>
    </row>
    <row r="240" spans="1:11" s="4" customFormat="1" ht="46.5" customHeight="1" x14ac:dyDescent="0.25">
      <c r="A240" s="666" t="s">
        <v>139</v>
      </c>
      <c r="B240" s="666"/>
      <c r="C240" s="666"/>
      <c r="D240" s="666"/>
      <c r="E240" s="666"/>
      <c r="F240" s="666"/>
      <c r="G240" s="666"/>
      <c r="H240" s="666"/>
      <c r="I240" s="666"/>
      <c r="J240" s="666"/>
      <c r="K240" s="666"/>
    </row>
    <row r="241" spans="1:11" s="223" customFormat="1" ht="18.75" x14ac:dyDescent="0.3">
      <c r="A241" s="706" t="s">
        <v>120</v>
      </c>
      <c r="B241" s="706"/>
      <c r="C241" s="706"/>
      <c r="D241" s="706"/>
      <c r="E241" s="706"/>
      <c r="F241" s="706"/>
      <c r="G241" s="706"/>
      <c r="H241" s="706"/>
      <c r="I241" s="530" t="s">
        <v>138</v>
      </c>
      <c r="J241" s="812">
        <v>22</v>
      </c>
      <c r="K241" s="235" t="s">
        <v>137</v>
      </c>
    </row>
    <row r="242" spans="1:11" s="8" customFormat="1" ht="11.25" customHeight="1" x14ac:dyDescent="0.2">
      <c r="A242" s="7"/>
      <c r="B242" s="680" t="s">
        <v>13</v>
      </c>
      <c r="C242" s="680"/>
      <c r="D242" s="680"/>
      <c r="E242" s="680"/>
      <c r="F242" s="680"/>
      <c r="G242" s="680"/>
      <c r="H242" s="680"/>
    </row>
    <row r="243" spans="1:11" s="8" customFormat="1" ht="17.25" customHeight="1" x14ac:dyDescent="0.2">
      <c r="A243" s="7"/>
      <c r="B243" s="236"/>
      <c r="C243" s="236"/>
      <c r="D243" s="236"/>
      <c r="E243" s="88" t="s">
        <v>187</v>
      </c>
      <c r="F243" s="236"/>
      <c r="G243" s="236"/>
      <c r="H243" s="236"/>
    </row>
    <row r="244" spans="1:11" s="8" customFormat="1" ht="17.25" customHeight="1" x14ac:dyDescent="0.2">
      <c r="A244" s="7"/>
      <c r="B244" s="236"/>
      <c r="C244" s="236"/>
      <c r="D244" s="236"/>
      <c r="E244" s="88"/>
      <c r="F244" s="236"/>
      <c r="G244" s="236"/>
      <c r="H244" s="236"/>
    </row>
    <row r="245" spans="1:11" ht="15.75" x14ac:dyDescent="0.25">
      <c r="A245" s="690" t="s">
        <v>529</v>
      </c>
      <c r="B245" s="690"/>
      <c r="C245" s="690"/>
      <c r="D245" s="690"/>
      <c r="E245" s="690"/>
      <c r="F245" s="690"/>
      <c r="G245" s="690"/>
      <c r="H245" s="690"/>
      <c r="I245" s="690"/>
      <c r="J245" s="690"/>
      <c r="K245" s="690"/>
    </row>
    <row r="246" spans="1:11" s="10" customFormat="1" ht="39" customHeight="1" x14ac:dyDescent="0.2">
      <c r="A246" s="707" t="s">
        <v>136</v>
      </c>
      <c r="B246" s="708"/>
      <c r="C246" s="709"/>
      <c r="D246" s="707" t="s">
        <v>190</v>
      </c>
      <c r="E246" s="708"/>
      <c r="F246" s="708"/>
      <c r="G246" s="709"/>
      <c r="H246" s="707" t="s">
        <v>135</v>
      </c>
      <c r="I246" s="708"/>
      <c r="J246" s="708"/>
      <c r="K246" s="709"/>
    </row>
    <row r="247" spans="1:11" s="56" customFormat="1" ht="12.75" customHeight="1" x14ac:dyDescent="0.2">
      <c r="A247" s="700">
        <v>1</v>
      </c>
      <c r="B247" s="701"/>
      <c r="C247" s="702"/>
      <c r="D247" s="700">
        <v>2</v>
      </c>
      <c r="E247" s="701"/>
      <c r="F247" s="701"/>
      <c r="G247" s="702"/>
      <c r="H247" s="700">
        <v>3</v>
      </c>
      <c r="I247" s="701"/>
      <c r="J247" s="701"/>
      <c r="K247" s="702"/>
    </row>
    <row r="248" spans="1:11" s="9" customFormat="1" ht="14.25" customHeight="1" x14ac:dyDescent="0.2">
      <c r="A248" s="260" t="s">
        <v>391</v>
      </c>
      <c r="B248" s="228"/>
      <c r="C248" s="228"/>
      <c r="D248" s="687">
        <f>SUM(D249:G256)</f>
        <v>0</v>
      </c>
      <c r="E248" s="688"/>
      <c r="F248" s="688"/>
      <c r="G248" s="689"/>
      <c r="H248" s="718">
        <f>SUM(H249:K256)</f>
        <v>0</v>
      </c>
      <c r="I248" s="719"/>
      <c r="J248" s="719"/>
      <c r="K248" s="720"/>
    </row>
    <row r="249" spans="1:11" s="9" customFormat="1" ht="14.25" customHeight="1" x14ac:dyDescent="0.2">
      <c r="A249" s="684" t="s">
        <v>133</v>
      </c>
      <c r="B249" s="685"/>
      <c r="C249" s="686"/>
      <c r="D249" s="687">
        <v>0</v>
      </c>
      <c r="E249" s="688"/>
      <c r="F249" s="688"/>
      <c r="G249" s="689"/>
      <c r="H249" s="718">
        <v>0</v>
      </c>
      <c r="I249" s="719"/>
      <c r="J249" s="719"/>
      <c r="K249" s="720"/>
    </row>
    <row r="250" spans="1:11" s="9" customFormat="1" ht="14.25" customHeight="1" x14ac:dyDescent="0.2">
      <c r="A250" s="684" t="s">
        <v>132</v>
      </c>
      <c r="B250" s="685"/>
      <c r="C250" s="686"/>
      <c r="D250" s="687">
        <v>0</v>
      </c>
      <c r="E250" s="688"/>
      <c r="F250" s="688"/>
      <c r="G250" s="689"/>
      <c r="H250" s="718">
        <v>0</v>
      </c>
      <c r="I250" s="719"/>
      <c r="J250" s="719"/>
      <c r="K250" s="720"/>
    </row>
    <row r="251" spans="1:11" s="9" customFormat="1" ht="14.25" customHeight="1" x14ac:dyDescent="0.2">
      <c r="A251" s="684" t="s">
        <v>131</v>
      </c>
      <c r="B251" s="685"/>
      <c r="C251" s="686"/>
      <c r="D251" s="687">
        <v>0</v>
      </c>
      <c r="E251" s="688"/>
      <c r="F251" s="688"/>
      <c r="G251" s="689"/>
      <c r="H251" s="718">
        <v>0</v>
      </c>
      <c r="I251" s="719"/>
      <c r="J251" s="719"/>
      <c r="K251" s="720"/>
    </row>
    <row r="252" spans="1:11" s="9" customFormat="1" ht="14.25" customHeight="1" x14ac:dyDescent="0.2">
      <c r="A252" s="684" t="s">
        <v>130</v>
      </c>
      <c r="B252" s="685"/>
      <c r="C252" s="686"/>
      <c r="D252" s="687">
        <v>0</v>
      </c>
      <c r="E252" s="688"/>
      <c r="F252" s="688"/>
      <c r="G252" s="689"/>
      <c r="H252" s="718">
        <v>0</v>
      </c>
      <c r="I252" s="719"/>
      <c r="J252" s="719"/>
      <c r="K252" s="720"/>
    </row>
    <row r="253" spans="1:11" s="9" customFormat="1" ht="14.25" customHeight="1" x14ac:dyDescent="0.2">
      <c r="A253" s="684" t="s">
        <v>129</v>
      </c>
      <c r="B253" s="685"/>
      <c r="C253" s="686"/>
      <c r="D253" s="687">
        <v>0</v>
      </c>
      <c r="E253" s="688"/>
      <c r="F253" s="688"/>
      <c r="G253" s="689"/>
      <c r="H253" s="718">
        <v>0</v>
      </c>
      <c r="I253" s="719"/>
      <c r="J253" s="719"/>
      <c r="K253" s="720"/>
    </row>
    <row r="254" spans="1:11" s="9" customFormat="1" ht="14.25" customHeight="1" x14ac:dyDescent="0.2">
      <c r="A254" s="684" t="s">
        <v>128</v>
      </c>
      <c r="B254" s="685"/>
      <c r="C254" s="686"/>
      <c r="D254" s="687">
        <v>0</v>
      </c>
      <c r="E254" s="688"/>
      <c r="F254" s="688"/>
      <c r="G254" s="689"/>
      <c r="H254" s="718">
        <v>0</v>
      </c>
      <c r="I254" s="719"/>
      <c r="J254" s="719"/>
      <c r="K254" s="720"/>
    </row>
    <row r="255" spans="1:11" s="9" customFormat="1" ht="14.25" customHeight="1" x14ac:dyDescent="0.2">
      <c r="A255" s="684" t="s">
        <v>127</v>
      </c>
      <c r="B255" s="685"/>
      <c r="C255" s="686"/>
      <c r="D255" s="687">
        <v>0</v>
      </c>
      <c r="E255" s="688"/>
      <c r="F255" s="688"/>
      <c r="G255" s="689"/>
      <c r="H255" s="718">
        <v>0</v>
      </c>
      <c r="I255" s="719"/>
      <c r="J255" s="719"/>
      <c r="K255" s="720"/>
    </row>
    <row r="256" spans="1:11" s="9" customFormat="1" ht="14.25" customHeight="1" x14ac:dyDescent="0.2">
      <c r="A256" s="684" t="s">
        <v>126</v>
      </c>
      <c r="B256" s="685"/>
      <c r="C256" s="686"/>
      <c r="D256" s="687">
        <v>0</v>
      </c>
      <c r="E256" s="688"/>
      <c r="F256" s="688"/>
      <c r="G256" s="689"/>
      <c r="H256" s="718">
        <v>0</v>
      </c>
      <c r="I256" s="719"/>
      <c r="J256" s="719"/>
      <c r="K256" s="720"/>
    </row>
    <row r="257" spans="1:11" s="9" customFormat="1" ht="14.25" customHeight="1" x14ac:dyDescent="0.2">
      <c r="A257" s="684" t="s">
        <v>125</v>
      </c>
      <c r="B257" s="685"/>
      <c r="C257" s="686"/>
      <c r="D257" s="687">
        <f>'Прил.4_форма-7-ПЛАНдоступ'!D261:G261</f>
        <v>1591.8649999999996</v>
      </c>
      <c r="E257" s="688"/>
      <c r="F257" s="688"/>
      <c r="G257" s="689"/>
      <c r="H257" s="703">
        <f>SUM('Прил.4_форма-6-ФАКТналич.возм'!G283:G295)*1000</f>
        <v>1068.528</v>
      </c>
      <c r="I257" s="704"/>
      <c r="J257" s="704"/>
      <c r="K257" s="705"/>
    </row>
    <row r="258" spans="1:11" s="9" customFormat="1" ht="14.25" customHeight="1" x14ac:dyDescent="0.2">
      <c r="A258" s="681" t="s">
        <v>96</v>
      </c>
      <c r="B258" s="682"/>
      <c r="C258" s="683"/>
      <c r="D258" s="619">
        <f>D257+D248</f>
        <v>1591.8649999999996</v>
      </c>
      <c r="E258" s="620"/>
      <c r="F258" s="620"/>
      <c r="G258" s="621"/>
      <c r="H258" s="721">
        <f>H257+H248</f>
        <v>1068.528</v>
      </c>
      <c r="I258" s="722"/>
      <c r="J258" s="722"/>
      <c r="K258" s="723"/>
    </row>
    <row r="259" spans="1:11" ht="11.25" customHeight="1" x14ac:dyDescent="0.25">
      <c r="C259" s="5"/>
      <c r="D259" s="5"/>
      <c r="E259" s="5"/>
      <c r="F259" s="5"/>
      <c r="G259" s="5"/>
      <c r="H259" s="5"/>
      <c r="I259" s="5"/>
      <c r="J259" s="5"/>
      <c r="K259" s="59" t="s">
        <v>141</v>
      </c>
    </row>
    <row r="260" spans="1:11" s="3" customFormat="1" ht="11.25" customHeight="1" x14ac:dyDescent="0.2">
      <c r="C260" s="2"/>
      <c r="D260" s="2"/>
      <c r="E260" s="2"/>
      <c r="F260" s="2"/>
      <c r="G260" s="2"/>
      <c r="H260" s="2"/>
      <c r="I260" s="2"/>
      <c r="J260" s="2"/>
      <c r="K260" s="60" t="s">
        <v>110</v>
      </c>
    </row>
    <row r="261" spans="1:11" s="3" customFormat="1" ht="11.25" customHeight="1" x14ac:dyDescent="0.2">
      <c r="C261" s="2"/>
      <c r="D261" s="2"/>
      <c r="E261" s="2"/>
      <c r="F261" s="2"/>
      <c r="G261" s="2"/>
      <c r="H261" s="2"/>
      <c r="I261" s="2"/>
      <c r="J261" s="2"/>
      <c r="K261" s="29" t="s">
        <v>140</v>
      </c>
    </row>
    <row r="262" spans="1:11" s="3" customFormat="1" ht="11.25" customHeight="1" x14ac:dyDescent="0.2">
      <c r="C262" s="2"/>
      <c r="D262" s="2"/>
      <c r="E262" s="2"/>
      <c r="F262" s="2"/>
      <c r="G262" s="2"/>
      <c r="H262" s="2"/>
      <c r="I262" s="2"/>
      <c r="J262" s="2"/>
      <c r="K262" s="29"/>
    </row>
    <row r="263" spans="1:11" s="4" customFormat="1" ht="46.5" customHeight="1" x14ac:dyDescent="0.25">
      <c r="A263" s="666" t="s">
        <v>139</v>
      </c>
      <c r="B263" s="666"/>
      <c r="C263" s="666"/>
      <c r="D263" s="666"/>
      <c r="E263" s="666"/>
      <c r="F263" s="666"/>
      <c r="G263" s="666"/>
      <c r="H263" s="666"/>
      <c r="I263" s="666"/>
      <c r="J263" s="666"/>
      <c r="K263" s="666"/>
    </row>
    <row r="264" spans="1:11" s="229" customFormat="1" ht="18.75" x14ac:dyDescent="0.3">
      <c r="A264" s="706" t="s">
        <v>120</v>
      </c>
      <c r="B264" s="706"/>
      <c r="C264" s="706"/>
      <c r="D264" s="706"/>
      <c r="E264" s="706"/>
      <c r="F264" s="706"/>
      <c r="G264" s="706"/>
      <c r="H264" s="706"/>
      <c r="I264" s="530" t="s">
        <v>138</v>
      </c>
      <c r="J264" s="812">
        <v>22</v>
      </c>
      <c r="K264" s="229" t="s">
        <v>137</v>
      </c>
    </row>
    <row r="265" spans="1:11" s="8" customFormat="1" ht="11.25" customHeight="1" x14ac:dyDescent="0.2">
      <c r="A265" s="7"/>
      <c r="B265" s="680" t="s">
        <v>13</v>
      </c>
      <c r="C265" s="680"/>
      <c r="D265" s="680"/>
      <c r="E265" s="680"/>
      <c r="F265" s="680"/>
      <c r="G265" s="680"/>
      <c r="H265" s="680"/>
    </row>
    <row r="266" spans="1:11" s="8" customFormat="1" ht="17.25" customHeight="1" x14ac:dyDescent="0.2">
      <c r="A266" s="7"/>
      <c r="B266" s="233"/>
      <c r="C266" s="233"/>
      <c r="D266" s="233"/>
      <c r="E266" s="88" t="s">
        <v>187</v>
      </c>
      <c r="F266" s="233"/>
      <c r="G266" s="233"/>
      <c r="H266" s="233"/>
    </row>
    <row r="267" spans="1:11" s="8" customFormat="1" ht="17.25" customHeight="1" x14ac:dyDescent="0.2">
      <c r="A267" s="7"/>
      <c r="B267" s="233"/>
      <c r="C267" s="233"/>
      <c r="D267" s="233"/>
      <c r="E267" s="88"/>
      <c r="F267" s="233"/>
      <c r="G267" s="233"/>
      <c r="H267" s="233"/>
    </row>
    <row r="268" spans="1:11" ht="15.75" x14ac:dyDescent="0.25">
      <c r="A268" s="690" t="s">
        <v>530</v>
      </c>
      <c r="B268" s="690"/>
      <c r="C268" s="690"/>
      <c r="D268" s="690"/>
      <c r="E268" s="690"/>
      <c r="F268" s="690"/>
      <c r="G268" s="690"/>
      <c r="H268" s="690"/>
      <c r="I268" s="690"/>
      <c r="J268" s="690"/>
      <c r="K268" s="690"/>
    </row>
    <row r="269" spans="1:11" s="10" customFormat="1" ht="39" customHeight="1" x14ac:dyDescent="0.2">
      <c r="A269" s="707" t="s">
        <v>136</v>
      </c>
      <c r="B269" s="708"/>
      <c r="C269" s="709"/>
      <c r="D269" s="707" t="s">
        <v>190</v>
      </c>
      <c r="E269" s="708"/>
      <c r="F269" s="708"/>
      <c r="G269" s="709"/>
      <c r="H269" s="707" t="s">
        <v>135</v>
      </c>
      <c r="I269" s="708"/>
      <c r="J269" s="708"/>
      <c r="K269" s="709"/>
    </row>
    <row r="270" spans="1:11" s="56" customFormat="1" ht="12.75" customHeight="1" x14ac:dyDescent="0.2">
      <c r="A270" s="700">
        <v>1</v>
      </c>
      <c r="B270" s="701"/>
      <c r="C270" s="702"/>
      <c r="D270" s="700">
        <v>2</v>
      </c>
      <c r="E270" s="701"/>
      <c r="F270" s="701"/>
      <c r="G270" s="702"/>
      <c r="H270" s="700">
        <v>3</v>
      </c>
      <c r="I270" s="701"/>
      <c r="J270" s="701"/>
      <c r="K270" s="702"/>
    </row>
    <row r="271" spans="1:11" s="9" customFormat="1" ht="14.25" customHeight="1" x14ac:dyDescent="0.2">
      <c r="A271" s="260" t="s">
        <v>391</v>
      </c>
      <c r="B271" s="234"/>
      <c r="C271" s="234"/>
      <c r="D271" s="687">
        <f>SUM(D272:G279)</f>
        <v>0</v>
      </c>
      <c r="E271" s="688"/>
      <c r="F271" s="688"/>
      <c r="G271" s="689"/>
      <c r="H271" s="718">
        <f>SUM(H272:K279)</f>
        <v>0</v>
      </c>
      <c r="I271" s="719"/>
      <c r="J271" s="719"/>
      <c r="K271" s="720"/>
    </row>
    <row r="272" spans="1:11" s="9" customFormat="1" ht="14.25" customHeight="1" x14ac:dyDescent="0.2">
      <c r="A272" s="684" t="s">
        <v>133</v>
      </c>
      <c r="B272" s="685"/>
      <c r="C272" s="686"/>
      <c r="D272" s="687">
        <v>0</v>
      </c>
      <c r="E272" s="688"/>
      <c r="F272" s="688"/>
      <c r="G272" s="689"/>
      <c r="H272" s="718">
        <v>0</v>
      </c>
      <c r="I272" s="719"/>
      <c r="J272" s="719"/>
      <c r="K272" s="720"/>
    </row>
    <row r="273" spans="1:11" s="9" customFormat="1" ht="14.25" customHeight="1" x14ac:dyDescent="0.2">
      <c r="A273" s="684" t="s">
        <v>132</v>
      </c>
      <c r="B273" s="685"/>
      <c r="C273" s="686"/>
      <c r="D273" s="687">
        <v>0</v>
      </c>
      <c r="E273" s="688"/>
      <c r="F273" s="688"/>
      <c r="G273" s="689"/>
      <c r="H273" s="718">
        <v>0</v>
      </c>
      <c r="I273" s="719"/>
      <c r="J273" s="719"/>
      <c r="K273" s="720"/>
    </row>
    <row r="274" spans="1:11" s="9" customFormat="1" ht="14.25" customHeight="1" x14ac:dyDescent="0.2">
      <c r="A274" s="684" t="s">
        <v>131</v>
      </c>
      <c r="B274" s="685"/>
      <c r="C274" s="686"/>
      <c r="D274" s="687">
        <v>0</v>
      </c>
      <c r="E274" s="688"/>
      <c r="F274" s="688"/>
      <c r="G274" s="689"/>
      <c r="H274" s="718">
        <v>0</v>
      </c>
      <c r="I274" s="719"/>
      <c r="J274" s="719"/>
      <c r="K274" s="720"/>
    </row>
    <row r="275" spans="1:11" s="9" customFormat="1" ht="14.25" customHeight="1" x14ac:dyDescent="0.2">
      <c r="A275" s="684" t="s">
        <v>130</v>
      </c>
      <c r="B275" s="685"/>
      <c r="C275" s="686"/>
      <c r="D275" s="687">
        <v>0</v>
      </c>
      <c r="E275" s="688"/>
      <c r="F275" s="688"/>
      <c r="G275" s="689"/>
      <c r="H275" s="718">
        <v>0</v>
      </c>
      <c r="I275" s="719"/>
      <c r="J275" s="719"/>
      <c r="K275" s="720"/>
    </row>
    <row r="276" spans="1:11" s="9" customFormat="1" ht="14.25" customHeight="1" x14ac:dyDescent="0.2">
      <c r="A276" s="684" t="s">
        <v>129</v>
      </c>
      <c r="B276" s="685"/>
      <c r="C276" s="686"/>
      <c r="D276" s="687">
        <v>0</v>
      </c>
      <c r="E276" s="688"/>
      <c r="F276" s="688"/>
      <c r="G276" s="689"/>
      <c r="H276" s="718">
        <v>0</v>
      </c>
      <c r="I276" s="719"/>
      <c r="J276" s="719"/>
      <c r="K276" s="720"/>
    </row>
    <row r="277" spans="1:11" s="9" customFormat="1" ht="14.25" customHeight="1" x14ac:dyDescent="0.2">
      <c r="A277" s="684" t="s">
        <v>128</v>
      </c>
      <c r="B277" s="685"/>
      <c r="C277" s="686"/>
      <c r="D277" s="687">
        <v>0</v>
      </c>
      <c r="E277" s="688"/>
      <c r="F277" s="688"/>
      <c r="G277" s="689"/>
      <c r="H277" s="718">
        <v>0</v>
      </c>
      <c r="I277" s="719"/>
      <c r="J277" s="719"/>
      <c r="K277" s="720"/>
    </row>
    <row r="278" spans="1:11" s="9" customFormat="1" ht="14.25" customHeight="1" x14ac:dyDescent="0.2">
      <c r="A278" s="684" t="s">
        <v>127</v>
      </c>
      <c r="B278" s="685"/>
      <c r="C278" s="686"/>
      <c r="D278" s="687">
        <v>0</v>
      </c>
      <c r="E278" s="688"/>
      <c r="F278" s="688"/>
      <c r="G278" s="689"/>
      <c r="H278" s="718">
        <v>0</v>
      </c>
      <c r="I278" s="719"/>
      <c r="J278" s="719"/>
      <c r="K278" s="720"/>
    </row>
    <row r="279" spans="1:11" s="9" customFormat="1" ht="14.25" customHeight="1" x14ac:dyDescent="0.2">
      <c r="A279" s="684" t="s">
        <v>126</v>
      </c>
      <c r="B279" s="685"/>
      <c r="C279" s="686"/>
      <c r="D279" s="687">
        <v>0</v>
      </c>
      <c r="E279" s="688"/>
      <c r="F279" s="688"/>
      <c r="G279" s="689"/>
      <c r="H279" s="718">
        <v>0</v>
      </c>
      <c r="I279" s="719"/>
      <c r="J279" s="719"/>
      <c r="K279" s="720"/>
    </row>
    <row r="280" spans="1:11" s="9" customFormat="1" ht="14.25" customHeight="1" x14ac:dyDescent="0.2">
      <c r="A280" s="684" t="s">
        <v>125</v>
      </c>
      <c r="B280" s="685"/>
      <c r="C280" s="686"/>
      <c r="D280" s="687">
        <f>'Прил.4_форма-7-ПЛАНдоступ'!D285:G285</f>
        <v>1870.578</v>
      </c>
      <c r="E280" s="688"/>
      <c r="F280" s="688"/>
      <c r="G280" s="689"/>
      <c r="H280" s="703">
        <f>SUM('Прил.4_форма-6-ФАКТналич.возм'!G310:G322)*1000</f>
        <v>1313.0539999999996</v>
      </c>
      <c r="I280" s="704"/>
      <c r="J280" s="704"/>
      <c r="K280" s="705"/>
    </row>
    <row r="281" spans="1:11" s="9" customFormat="1" ht="14.25" customHeight="1" x14ac:dyDescent="0.2">
      <c r="A281" s="681" t="s">
        <v>96</v>
      </c>
      <c r="B281" s="682"/>
      <c r="C281" s="683"/>
      <c r="D281" s="619">
        <f>D280+D271</f>
        <v>1870.578</v>
      </c>
      <c r="E281" s="620"/>
      <c r="F281" s="620"/>
      <c r="G281" s="621"/>
      <c r="H281" s="724">
        <f>H280+H271</f>
        <v>1313.0539999999996</v>
      </c>
      <c r="I281" s="725"/>
      <c r="J281" s="725"/>
      <c r="K281" s="726"/>
    </row>
    <row r="285" spans="1:11" ht="3" customHeight="1" x14ac:dyDescent="0.25"/>
  </sheetData>
  <mergeCells count="504">
    <mergeCell ref="A281:C281"/>
    <mergeCell ref="D281:G281"/>
    <mergeCell ref="H281:K281"/>
    <mergeCell ref="A278:C278"/>
    <mergeCell ref="D278:G278"/>
    <mergeCell ref="H278:K278"/>
    <mergeCell ref="A279:C279"/>
    <mergeCell ref="D279:G279"/>
    <mergeCell ref="H279:K279"/>
    <mergeCell ref="A280:C280"/>
    <mergeCell ref="D280:G280"/>
    <mergeCell ref="H280:K280"/>
    <mergeCell ref="A275:C275"/>
    <mergeCell ref="D275:G275"/>
    <mergeCell ref="H275:K275"/>
    <mergeCell ref="A276:C276"/>
    <mergeCell ref="D276:G276"/>
    <mergeCell ref="H276:K276"/>
    <mergeCell ref="A277:C277"/>
    <mergeCell ref="D277:G277"/>
    <mergeCell ref="H277:K277"/>
    <mergeCell ref="D271:G271"/>
    <mergeCell ref="H271:K271"/>
    <mergeCell ref="A272:C272"/>
    <mergeCell ref="D272:G272"/>
    <mergeCell ref="H272:K272"/>
    <mergeCell ref="A273:C273"/>
    <mergeCell ref="D273:G273"/>
    <mergeCell ref="H273:K273"/>
    <mergeCell ref="A274:C274"/>
    <mergeCell ref="D274:G274"/>
    <mergeCell ref="H274:K274"/>
    <mergeCell ref="A263:K263"/>
    <mergeCell ref="A264:H264"/>
    <mergeCell ref="B265:H265"/>
    <mergeCell ref="A268:K268"/>
    <mergeCell ref="A269:C269"/>
    <mergeCell ref="D269:G269"/>
    <mergeCell ref="H269:K269"/>
    <mergeCell ref="A270:C270"/>
    <mergeCell ref="D270:G270"/>
    <mergeCell ref="H270:K270"/>
    <mergeCell ref="A258:C258"/>
    <mergeCell ref="D258:G258"/>
    <mergeCell ref="H258:K258"/>
    <mergeCell ref="A255:C255"/>
    <mergeCell ref="D255:G255"/>
    <mergeCell ref="H255:K255"/>
    <mergeCell ref="A256:C256"/>
    <mergeCell ref="D256:G256"/>
    <mergeCell ref="H256:K256"/>
    <mergeCell ref="A257:C257"/>
    <mergeCell ref="D257:G257"/>
    <mergeCell ref="H257:K257"/>
    <mergeCell ref="A252:C252"/>
    <mergeCell ref="D252:G252"/>
    <mergeCell ref="H252:K252"/>
    <mergeCell ref="A253:C253"/>
    <mergeCell ref="D253:G253"/>
    <mergeCell ref="H253:K253"/>
    <mergeCell ref="A254:C254"/>
    <mergeCell ref="D254:G254"/>
    <mergeCell ref="H254:K254"/>
    <mergeCell ref="D248:G248"/>
    <mergeCell ref="H248:K248"/>
    <mergeCell ref="A249:C249"/>
    <mergeCell ref="D249:G249"/>
    <mergeCell ref="H249:K249"/>
    <mergeCell ref="A250:C250"/>
    <mergeCell ref="D250:G250"/>
    <mergeCell ref="H250:K250"/>
    <mergeCell ref="A251:C251"/>
    <mergeCell ref="D251:G251"/>
    <mergeCell ref="H251:K251"/>
    <mergeCell ref="A240:K240"/>
    <mergeCell ref="A241:H241"/>
    <mergeCell ref="B242:H242"/>
    <mergeCell ref="A245:K245"/>
    <mergeCell ref="A246:C246"/>
    <mergeCell ref="D246:G246"/>
    <mergeCell ref="H246:K246"/>
    <mergeCell ref="A247:C247"/>
    <mergeCell ref="D247:G247"/>
    <mergeCell ref="H247:K247"/>
    <mergeCell ref="A212:C212"/>
    <mergeCell ref="D212:G212"/>
    <mergeCell ref="H212:K212"/>
    <mergeCell ref="A209:C209"/>
    <mergeCell ref="D209:G209"/>
    <mergeCell ref="H209:K209"/>
    <mergeCell ref="A210:C210"/>
    <mergeCell ref="D210:G210"/>
    <mergeCell ref="H210:K210"/>
    <mergeCell ref="A211:C211"/>
    <mergeCell ref="D211:G211"/>
    <mergeCell ref="H211:K211"/>
    <mergeCell ref="A206:C206"/>
    <mergeCell ref="D206:G206"/>
    <mergeCell ref="H206:K206"/>
    <mergeCell ref="A207:C207"/>
    <mergeCell ref="D207:G207"/>
    <mergeCell ref="H207:K207"/>
    <mergeCell ref="A208:C208"/>
    <mergeCell ref="D208:G208"/>
    <mergeCell ref="H208:K208"/>
    <mergeCell ref="D202:G202"/>
    <mergeCell ref="H202:K202"/>
    <mergeCell ref="A203:C203"/>
    <mergeCell ref="D203:G203"/>
    <mergeCell ref="H203:K203"/>
    <mergeCell ref="A204:C204"/>
    <mergeCell ref="D204:G204"/>
    <mergeCell ref="H204:K204"/>
    <mergeCell ref="A205:C205"/>
    <mergeCell ref="D205:G205"/>
    <mergeCell ref="H205:K205"/>
    <mergeCell ref="A194:K194"/>
    <mergeCell ref="A195:H195"/>
    <mergeCell ref="B196:H196"/>
    <mergeCell ref="A199:K199"/>
    <mergeCell ref="A200:C200"/>
    <mergeCell ref="D200:G200"/>
    <mergeCell ref="H200:K200"/>
    <mergeCell ref="A201:C201"/>
    <mergeCell ref="D201:G201"/>
    <mergeCell ref="H201:K201"/>
    <mergeCell ref="A189:C189"/>
    <mergeCell ref="D189:G189"/>
    <mergeCell ref="H189:K189"/>
    <mergeCell ref="A186:C186"/>
    <mergeCell ref="D186:G186"/>
    <mergeCell ref="H186:K186"/>
    <mergeCell ref="A187:C187"/>
    <mergeCell ref="D187:G187"/>
    <mergeCell ref="H187:K187"/>
    <mergeCell ref="A188:C188"/>
    <mergeCell ref="D188:G188"/>
    <mergeCell ref="H188:K188"/>
    <mergeCell ref="A183:C183"/>
    <mergeCell ref="D183:G183"/>
    <mergeCell ref="H183:K183"/>
    <mergeCell ref="A184:C184"/>
    <mergeCell ref="D184:G184"/>
    <mergeCell ref="H184:K184"/>
    <mergeCell ref="A185:C185"/>
    <mergeCell ref="D185:G185"/>
    <mergeCell ref="H185:K185"/>
    <mergeCell ref="D179:G179"/>
    <mergeCell ref="H179:K179"/>
    <mergeCell ref="A180:C180"/>
    <mergeCell ref="D180:G180"/>
    <mergeCell ref="H180:K180"/>
    <mergeCell ref="A181:C181"/>
    <mergeCell ref="D181:G181"/>
    <mergeCell ref="H181:K181"/>
    <mergeCell ref="A182:C182"/>
    <mergeCell ref="D182:G182"/>
    <mergeCell ref="H182:K182"/>
    <mergeCell ref="A171:K171"/>
    <mergeCell ref="A172:H172"/>
    <mergeCell ref="B173:H173"/>
    <mergeCell ref="A176:K176"/>
    <mergeCell ref="A177:C177"/>
    <mergeCell ref="D177:G177"/>
    <mergeCell ref="H177:K177"/>
    <mergeCell ref="A178:C178"/>
    <mergeCell ref="D178:G178"/>
    <mergeCell ref="H178:K178"/>
    <mergeCell ref="A138:C138"/>
    <mergeCell ref="D138:G138"/>
    <mergeCell ref="H138:K138"/>
    <mergeCell ref="A139:C139"/>
    <mergeCell ref="D139:G139"/>
    <mergeCell ref="H139:K139"/>
    <mergeCell ref="A143:C143"/>
    <mergeCell ref="D143:G143"/>
    <mergeCell ref="H143:K143"/>
    <mergeCell ref="A140:C140"/>
    <mergeCell ref="D140:G140"/>
    <mergeCell ref="H140:K140"/>
    <mergeCell ref="A141:C141"/>
    <mergeCell ref="D141:G141"/>
    <mergeCell ref="H141:K141"/>
    <mergeCell ref="A142:C142"/>
    <mergeCell ref="D142:G142"/>
    <mergeCell ref="H142:K142"/>
    <mergeCell ref="A149:H149"/>
    <mergeCell ref="B150:H150"/>
    <mergeCell ref="A11:K11"/>
    <mergeCell ref="A12:C12"/>
    <mergeCell ref="D12:G12"/>
    <mergeCell ref="H12:K12"/>
    <mergeCell ref="D38:G38"/>
    <mergeCell ref="H38:K38"/>
    <mergeCell ref="A39:C39"/>
    <mergeCell ref="A59:K59"/>
    <mergeCell ref="A60:C60"/>
    <mergeCell ref="D60:G60"/>
    <mergeCell ref="H60:K60"/>
    <mergeCell ref="A61:C61"/>
    <mergeCell ref="D61:G61"/>
    <mergeCell ref="A125:K125"/>
    <mergeCell ref="A126:H126"/>
    <mergeCell ref="B127:H127"/>
    <mergeCell ref="A130:K130"/>
    <mergeCell ref="A131:C131"/>
    <mergeCell ref="D131:G131"/>
    <mergeCell ref="H131:K131"/>
    <mergeCell ref="A132:C132"/>
    <mergeCell ref="D132:G132"/>
    <mergeCell ref="A13:C13"/>
    <mergeCell ref="D13:G13"/>
    <mergeCell ref="H13:K13"/>
    <mergeCell ref="D14:G14"/>
    <mergeCell ref="H14:K14"/>
    <mergeCell ref="A15:C15"/>
    <mergeCell ref="D15:G15"/>
    <mergeCell ref="H15:K15"/>
    <mergeCell ref="A148:K148"/>
    <mergeCell ref="H132:K132"/>
    <mergeCell ref="D133:G133"/>
    <mergeCell ref="H133:K133"/>
    <mergeCell ref="A134:C134"/>
    <mergeCell ref="D134:G134"/>
    <mergeCell ref="H134:K134"/>
    <mergeCell ref="A135:C135"/>
    <mergeCell ref="D135:G135"/>
    <mergeCell ref="H135:K135"/>
    <mergeCell ref="A136:C136"/>
    <mergeCell ref="D136:G136"/>
    <mergeCell ref="H136:K136"/>
    <mergeCell ref="A137:C137"/>
    <mergeCell ref="D137:G137"/>
    <mergeCell ref="H137:K137"/>
    <mergeCell ref="A18:C18"/>
    <mergeCell ref="D18:G18"/>
    <mergeCell ref="H18:K18"/>
    <mergeCell ref="A19:C19"/>
    <mergeCell ref="D19:G19"/>
    <mergeCell ref="H19:K19"/>
    <mergeCell ref="A16:C16"/>
    <mergeCell ref="D16:G16"/>
    <mergeCell ref="H16:K16"/>
    <mergeCell ref="A17:C17"/>
    <mergeCell ref="D17:G17"/>
    <mergeCell ref="H17:K17"/>
    <mergeCell ref="A22:C22"/>
    <mergeCell ref="D22:G22"/>
    <mergeCell ref="H22:K22"/>
    <mergeCell ref="A23:C23"/>
    <mergeCell ref="D23:G23"/>
    <mergeCell ref="H23:K23"/>
    <mergeCell ref="A20:C20"/>
    <mergeCell ref="D20:G20"/>
    <mergeCell ref="H20:K20"/>
    <mergeCell ref="A21:C21"/>
    <mergeCell ref="D21:G21"/>
    <mergeCell ref="H21:K21"/>
    <mergeCell ref="A24:C24"/>
    <mergeCell ref="D24:G24"/>
    <mergeCell ref="H24:K24"/>
    <mergeCell ref="A35:K35"/>
    <mergeCell ref="A36:C36"/>
    <mergeCell ref="D36:G36"/>
    <mergeCell ref="H36:K36"/>
    <mergeCell ref="A37:C37"/>
    <mergeCell ref="D37:G37"/>
    <mergeCell ref="H37:K37"/>
    <mergeCell ref="A30:K30"/>
    <mergeCell ref="A31:H31"/>
    <mergeCell ref="B32:H32"/>
    <mergeCell ref="D43:G43"/>
    <mergeCell ref="H43:K43"/>
    <mergeCell ref="D39:G39"/>
    <mergeCell ref="H39:K39"/>
    <mergeCell ref="D62:G62"/>
    <mergeCell ref="H62:K62"/>
    <mergeCell ref="A63:C63"/>
    <mergeCell ref="D63:G63"/>
    <mergeCell ref="H63:K63"/>
    <mergeCell ref="A40:C40"/>
    <mergeCell ref="D40:G40"/>
    <mergeCell ref="H40:K40"/>
    <mergeCell ref="A41:C41"/>
    <mergeCell ref="D41:G41"/>
    <mergeCell ref="H41:K41"/>
    <mergeCell ref="A44:C44"/>
    <mergeCell ref="D44:G44"/>
    <mergeCell ref="H44:K44"/>
    <mergeCell ref="A45:C45"/>
    <mergeCell ref="D45:G45"/>
    <mergeCell ref="H45:K45"/>
    <mergeCell ref="A42:C42"/>
    <mergeCell ref="D42:G42"/>
    <mergeCell ref="H42:K42"/>
    <mergeCell ref="A68:C68"/>
    <mergeCell ref="D68:G68"/>
    <mergeCell ref="H68:K68"/>
    <mergeCell ref="A65:C65"/>
    <mergeCell ref="D65:G65"/>
    <mergeCell ref="H65:K65"/>
    <mergeCell ref="A66:C66"/>
    <mergeCell ref="H61:K61"/>
    <mergeCell ref="A46:C46"/>
    <mergeCell ref="D46:G46"/>
    <mergeCell ref="H46:K46"/>
    <mergeCell ref="A64:C64"/>
    <mergeCell ref="D64:G64"/>
    <mergeCell ref="H64:K64"/>
    <mergeCell ref="A48:C48"/>
    <mergeCell ref="D48:G48"/>
    <mergeCell ref="H48:K48"/>
    <mergeCell ref="A47:C47"/>
    <mergeCell ref="D47:G47"/>
    <mergeCell ref="H47:K47"/>
    <mergeCell ref="H67:K67"/>
    <mergeCell ref="A43:C43"/>
    <mergeCell ref="A83:K83"/>
    <mergeCell ref="A84:C84"/>
    <mergeCell ref="D84:G84"/>
    <mergeCell ref="H84:K84"/>
    <mergeCell ref="A85:C85"/>
    <mergeCell ref="D85:G85"/>
    <mergeCell ref="H85:K85"/>
    <mergeCell ref="D66:G66"/>
    <mergeCell ref="H66:K66"/>
    <mergeCell ref="A71:C71"/>
    <mergeCell ref="D71:G71"/>
    <mergeCell ref="H71:K71"/>
    <mergeCell ref="A72:C72"/>
    <mergeCell ref="D72:G72"/>
    <mergeCell ref="H72:K72"/>
    <mergeCell ref="A69:C69"/>
    <mergeCell ref="D69:G69"/>
    <mergeCell ref="H69:K69"/>
    <mergeCell ref="A70:C70"/>
    <mergeCell ref="D70:G70"/>
    <mergeCell ref="H70:K70"/>
    <mergeCell ref="A67:C67"/>
    <mergeCell ref="D67:G67"/>
    <mergeCell ref="A90:C90"/>
    <mergeCell ref="D90:G90"/>
    <mergeCell ref="H90:K90"/>
    <mergeCell ref="D86:G86"/>
    <mergeCell ref="H86:K86"/>
    <mergeCell ref="A96:C96"/>
    <mergeCell ref="D96:G96"/>
    <mergeCell ref="H96:K96"/>
    <mergeCell ref="A93:C93"/>
    <mergeCell ref="D93:G93"/>
    <mergeCell ref="H93:K93"/>
    <mergeCell ref="A94:C94"/>
    <mergeCell ref="D94:G94"/>
    <mergeCell ref="H94:K94"/>
    <mergeCell ref="A87:C87"/>
    <mergeCell ref="D87:G87"/>
    <mergeCell ref="H87:K87"/>
    <mergeCell ref="A88:C88"/>
    <mergeCell ref="D88:G88"/>
    <mergeCell ref="H88:K88"/>
    <mergeCell ref="D110:G110"/>
    <mergeCell ref="H110:K110"/>
    <mergeCell ref="A111:C111"/>
    <mergeCell ref="D111:G111"/>
    <mergeCell ref="H111:K111"/>
    <mergeCell ref="A112:C112"/>
    <mergeCell ref="D112:G112"/>
    <mergeCell ref="H112:K112"/>
    <mergeCell ref="A107:K107"/>
    <mergeCell ref="A108:C108"/>
    <mergeCell ref="D108:G108"/>
    <mergeCell ref="H108:K108"/>
    <mergeCell ref="A109:C109"/>
    <mergeCell ref="D109:G109"/>
    <mergeCell ref="H109:K109"/>
    <mergeCell ref="A115:C115"/>
    <mergeCell ref="D115:G115"/>
    <mergeCell ref="H115:K115"/>
    <mergeCell ref="A116:C116"/>
    <mergeCell ref="D116:G116"/>
    <mergeCell ref="H116:K116"/>
    <mergeCell ref="A113:C113"/>
    <mergeCell ref="D113:G113"/>
    <mergeCell ref="H113:K113"/>
    <mergeCell ref="A114:C114"/>
    <mergeCell ref="D114:G114"/>
    <mergeCell ref="H114:K114"/>
    <mergeCell ref="D156:G156"/>
    <mergeCell ref="H156:K156"/>
    <mergeCell ref="A157:C157"/>
    <mergeCell ref="D157:G157"/>
    <mergeCell ref="H157:K157"/>
    <mergeCell ref="A158:C158"/>
    <mergeCell ref="D158:G158"/>
    <mergeCell ref="H158:K158"/>
    <mergeCell ref="A153:K153"/>
    <mergeCell ref="A154:C154"/>
    <mergeCell ref="D154:G154"/>
    <mergeCell ref="H154:K154"/>
    <mergeCell ref="A155:C155"/>
    <mergeCell ref="D155:G155"/>
    <mergeCell ref="H155:K155"/>
    <mergeCell ref="A161:C161"/>
    <mergeCell ref="D161:G161"/>
    <mergeCell ref="H161:K161"/>
    <mergeCell ref="A162:C162"/>
    <mergeCell ref="D162:G162"/>
    <mergeCell ref="H162:K162"/>
    <mergeCell ref="A159:C159"/>
    <mergeCell ref="D159:G159"/>
    <mergeCell ref="H159:K159"/>
    <mergeCell ref="A160:C160"/>
    <mergeCell ref="D160:G160"/>
    <mergeCell ref="H160:K160"/>
    <mergeCell ref="A165:C165"/>
    <mergeCell ref="D165:G165"/>
    <mergeCell ref="H165:K165"/>
    <mergeCell ref="A166:C166"/>
    <mergeCell ref="D166:G166"/>
    <mergeCell ref="H166:K166"/>
    <mergeCell ref="A163:C163"/>
    <mergeCell ref="D163:G163"/>
    <mergeCell ref="H163:K163"/>
    <mergeCell ref="A164:C164"/>
    <mergeCell ref="D164:G164"/>
    <mergeCell ref="H164:K164"/>
    <mergeCell ref="A119:C119"/>
    <mergeCell ref="D119:G119"/>
    <mergeCell ref="H119:K119"/>
    <mergeCell ref="A120:C120"/>
    <mergeCell ref="D120:G120"/>
    <mergeCell ref="H120:K120"/>
    <mergeCell ref="A117:C117"/>
    <mergeCell ref="D117:G117"/>
    <mergeCell ref="H117:K117"/>
    <mergeCell ref="A118:C118"/>
    <mergeCell ref="D118:G118"/>
    <mergeCell ref="H118:K118"/>
    <mergeCell ref="A6:K6"/>
    <mergeCell ref="A7:H7"/>
    <mergeCell ref="B8:H8"/>
    <mergeCell ref="A102:K102"/>
    <mergeCell ref="A103:H103"/>
    <mergeCell ref="B104:H104"/>
    <mergeCell ref="A78:K78"/>
    <mergeCell ref="A79:H79"/>
    <mergeCell ref="B80:H80"/>
    <mergeCell ref="A54:K54"/>
    <mergeCell ref="A55:H55"/>
    <mergeCell ref="B56:H56"/>
    <mergeCell ref="A95:C95"/>
    <mergeCell ref="D95:G95"/>
    <mergeCell ref="H95:K95"/>
    <mergeCell ref="A91:C91"/>
    <mergeCell ref="D91:G91"/>
    <mergeCell ref="H91:K91"/>
    <mergeCell ref="A92:C92"/>
    <mergeCell ref="D92:G92"/>
    <mergeCell ref="H92:K92"/>
    <mergeCell ref="A89:C89"/>
    <mergeCell ref="D89:G89"/>
    <mergeCell ref="H89:K89"/>
    <mergeCell ref="A217:K217"/>
    <mergeCell ref="A218:H218"/>
    <mergeCell ref="B219:H219"/>
    <mergeCell ref="A222:K222"/>
    <mergeCell ref="A223:C223"/>
    <mergeCell ref="D223:G223"/>
    <mergeCell ref="H223:K223"/>
    <mergeCell ref="A224:C224"/>
    <mergeCell ref="D224:G224"/>
    <mergeCell ref="H224:K224"/>
    <mergeCell ref="D225:G225"/>
    <mergeCell ref="H225:K225"/>
    <mergeCell ref="A226:C226"/>
    <mergeCell ref="D226:G226"/>
    <mergeCell ref="H226:K226"/>
    <mergeCell ref="A227:C227"/>
    <mergeCell ref="D227:G227"/>
    <mergeCell ref="H227:K227"/>
    <mergeCell ref="A228:C228"/>
    <mergeCell ref="D228:G228"/>
    <mergeCell ref="H228:K228"/>
    <mergeCell ref="A229:C229"/>
    <mergeCell ref="D229:G229"/>
    <mergeCell ref="H229:K229"/>
    <mergeCell ref="A230:C230"/>
    <mergeCell ref="D230:G230"/>
    <mergeCell ref="H230:K230"/>
    <mergeCell ref="A231:C231"/>
    <mergeCell ref="D231:G231"/>
    <mergeCell ref="H231:K231"/>
    <mergeCell ref="A235:C235"/>
    <mergeCell ref="D235:G235"/>
    <mergeCell ref="H235:K235"/>
    <mergeCell ref="A232:C232"/>
    <mergeCell ref="D232:G232"/>
    <mergeCell ref="H232:K232"/>
    <mergeCell ref="A233:C233"/>
    <mergeCell ref="D233:G233"/>
    <mergeCell ref="H233:K233"/>
    <mergeCell ref="A234:C234"/>
    <mergeCell ref="D234:G234"/>
    <mergeCell ref="H234:K234"/>
  </mergeCells>
  <pageMargins left="0.78740157480314965" right="0.11811023622047245" top="0.98425196850393704" bottom="0.39370078740157483" header="0.19685039370078741" footer="0.19685039370078741"/>
  <pageSetup paperSize="9" scale="97" orientation="portrait" r:id="rId1"/>
  <headerFooter alignWithMargins="0"/>
  <rowBreaks count="6" manualBreakCount="6">
    <brk id="1" max="10" man="1"/>
    <brk id="48" max="10" man="1"/>
    <brk id="96" max="10" man="1"/>
    <brk id="143" max="10" man="1"/>
    <brk id="189" max="10" man="1"/>
    <brk id="235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67"/>
  <sheetViews>
    <sheetView view="pageBreakPreview" zoomScaleNormal="100" zoomScaleSheetLayoutView="100" workbookViewId="0">
      <selection activeCell="C12" sqref="C12"/>
    </sheetView>
  </sheetViews>
  <sheetFormatPr defaultColWidth="10.140625" defaultRowHeight="15" x14ac:dyDescent="0.25"/>
  <cols>
    <col min="1" max="1" width="26.42578125" style="42" customWidth="1"/>
    <col min="2" max="2" width="17.42578125" style="42" customWidth="1"/>
    <col min="3" max="3" width="18.85546875" style="42" customWidth="1"/>
    <col min="4" max="4" width="21.28515625" style="42" customWidth="1"/>
    <col min="5" max="5" width="26.28515625" style="42" customWidth="1"/>
    <col min="6" max="6" width="21.140625" style="42" customWidth="1"/>
    <col min="7" max="7" width="18.42578125" style="42" customWidth="1"/>
    <col min="8" max="8" width="2" style="42" customWidth="1"/>
    <col min="9" max="16384" width="10.140625" style="42"/>
  </cols>
  <sheetData>
    <row r="1" spans="1:157" s="43" customFormat="1" ht="12.75" x14ac:dyDescent="0.2">
      <c r="G1" s="51" t="s">
        <v>124</v>
      </c>
    </row>
    <row r="2" spans="1:157" s="43" customFormat="1" ht="12.75" customHeight="1" x14ac:dyDescent="0.2">
      <c r="G2" s="50" t="s">
        <v>110</v>
      </c>
    </row>
    <row r="3" spans="1:157" x14ac:dyDescent="0.25">
      <c r="G3" s="49" t="s">
        <v>1</v>
      </c>
    </row>
    <row r="4" spans="1:157" s="47" customFormat="1" ht="48.75" customHeight="1" x14ac:dyDescent="0.25">
      <c r="A4" s="730" t="s">
        <v>109</v>
      </c>
      <c r="B4" s="730"/>
      <c r="C4" s="730"/>
      <c r="D4" s="730"/>
      <c r="E4" s="730"/>
      <c r="F4" s="730"/>
      <c r="G4" s="730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</row>
    <row r="5" spans="1:157" s="47" customFormat="1" ht="36" customHeight="1" x14ac:dyDescent="0.25">
      <c r="B5" s="729" t="s">
        <v>119</v>
      </c>
      <c r="C5" s="729"/>
      <c r="D5" s="729"/>
      <c r="E5" s="729"/>
      <c r="F5" s="729"/>
      <c r="G5" s="53"/>
      <c r="H5" s="52"/>
      <c r="I5" s="52"/>
      <c r="J5" s="52"/>
      <c r="K5" s="52"/>
      <c r="L5" s="52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</row>
    <row r="6" spans="1:157" s="46" customFormat="1" ht="11.25" x14ac:dyDescent="0.2">
      <c r="F6" s="728"/>
      <c r="G6" s="728"/>
    </row>
    <row r="7" spans="1:157" s="5" customFormat="1" ht="15" customHeight="1" x14ac:dyDescent="0.25">
      <c r="A7" s="727" t="s">
        <v>117</v>
      </c>
      <c r="B7" s="727"/>
      <c r="C7" s="727"/>
      <c r="D7" s="727"/>
      <c r="E7" s="45"/>
      <c r="H7" s="45"/>
      <c r="I7" s="45"/>
      <c r="J7" s="45"/>
      <c r="K7" s="45"/>
      <c r="L7" s="45"/>
      <c r="M7" s="45"/>
    </row>
    <row r="8" spans="1:157" s="104" customFormat="1" ht="15.75" x14ac:dyDescent="0.25">
      <c r="B8" s="595"/>
      <c r="C8" s="595"/>
      <c r="D8" s="595"/>
      <c r="G8" s="297" t="s">
        <v>533</v>
      </c>
      <c r="H8" s="284"/>
      <c r="I8" s="284"/>
      <c r="J8" s="284"/>
      <c r="K8" s="284"/>
      <c r="L8" s="284"/>
      <c r="M8" s="284"/>
      <c r="N8" s="284"/>
      <c r="O8" s="284"/>
      <c r="P8" s="284"/>
      <c r="Q8" s="284"/>
    </row>
    <row r="9" spans="1:157" s="43" customFormat="1" ht="20.25" customHeight="1" x14ac:dyDescent="0.2">
      <c r="A9" s="731" t="s">
        <v>122</v>
      </c>
      <c r="B9" s="731" t="s">
        <v>116</v>
      </c>
      <c r="C9" s="731" t="s">
        <v>115</v>
      </c>
      <c r="D9" s="731" t="s">
        <v>118</v>
      </c>
      <c r="E9" s="731"/>
      <c r="F9" s="731" t="s">
        <v>112</v>
      </c>
      <c r="G9" s="731" t="s">
        <v>111</v>
      </c>
    </row>
    <row r="10" spans="1:157" s="43" customFormat="1" ht="36" customHeight="1" x14ac:dyDescent="0.2">
      <c r="A10" s="731"/>
      <c r="B10" s="731"/>
      <c r="C10" s="731"/>
      <c r="D10" s="285" t="s">
        <v>114</v>
      </c>
      <c r="E10" s="285" t="s">
        <v>113</v>
      </c>
      <c r="F10" s="731"/>
      <c r="G10" s="731"/>
    </row>
    <row r="11" spans="1:157" s="46" customFormat="1" ht="11.25" x14ac:dyDescent="0.2">
      <c r="A11" s="139" t="s">
        <v>4</v>
      </c>
      <c r="B11" s="139" t="s">
        <v>5</v>
      </c>
      <c r="C11" s="139" t="s">
        <v>6</v>
      </c>
      <c r="D11" s="139" t="s">
        <v>7</v>
      </c>
      <c r="E11" s="139" t="s">
        <v>51</v>
      </c>
      <c r="F11" s="139" t="s">
        <v>52</v>
      </c>
      <c r="G11" s="139" t="s">
        <v>53</v>
      </c>
    </row>
    <row r="12" spans="1:157" s="43" customFormat="1" ht="50.25" customHeight="1" x14ac:dyDescent="0.2">
      <c r="A12" s="54" t="s">
        <v>123</v>
      </c>
      <c r="B12" s="140" t="s">
        <v>468</v>
      </c>
      <c r="C12" s="140">
        <v>1</v>
      </c>
      <c r="D12" s="140" t="s">
        <v>164</v>
      </c>
      <c r="E12" s="140" t="s">
        <v>164</v>
      </c>
      <c r="F12" s="140" t="s">
        <v>164</v>
      </c>
      <c r="G12" s="140">
        <v>1</v>
      </c>
    </row>
    <row r="13" spans="1:157" s="43" customFormat="1" ht="30" customHeight="1" x14ac:dyDescent="0.2">
      <c r="A13" s="309"/>
      <c r="B13" s="310"/>
      <c r="C13" s="310"/>
      <c r="D13" s="310"/>
      <c r="E13" s="310"/>
      <c r="F13" s="310"/>
      <c r="G13" s="310"/>
    </row>
    <row r="14" spans="1:157" s="43" customFormat="1" ht="12.75" x14ac:dyDescent="0.2">
      <c r="G14" s="51" t="s">
        <v>124</v>
      </c>
    </row>
    <row r="15" spans="1:157" s="43" customFormat="1" ht="12.75" customHeight="1" x14ac:dyDescent="0.2">
      <c r="G15" s="50" t="s">
        <v>110</v>
      </c>
    </row>
    <row r="16" spans="1:157" x14ac:dyDescent="0.25">
      <c r="G16" s="49" t="s">
        <v>1</v>
      </c>
    </row>
    <row r="17" spans="1:157" s="47" customFormat="1" ht="48.75" customHeight="1" x14ac:dyDescent="0.25">
      <c r="A17" s="730" t="s">
        <v>109</v>
      </c>
      <c r="B17" s="730"/>
      <c r="C17" s="730"/>
      <c r="D17" s="730"/>
      <c r="E17" s="730"/>
      <c r="F17" s="730"/>
      <c r="G17" s="730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</row>
    <row r="18" spans="1:157" s="47" customFormat="1" ht="36" customHeight="1" x14ac:dyDescent="0.25">
      <c r="B18" s="729" t="s">
        <v>119</v>
      </c>
      <c r="C18" s="729"/>
      <c r="D18" s="729"/>
      <c r="E18" s="729"/>
      <c r="F18" s="729"/>
      <c r="G18" s="53"/>
      <c r="H18" s="52"/>
      <c r="I18" s="52"/>
      <c r="J18" s="52"/>
      <c r="K18" s="52"/>
      <c r="L18" s="52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</row>
    <row r="19" spans="1:157" s="46" customFormat="1" ht="11.25" x14ac:dyDescent="0.2">
      <c r="F19" s="728"/>
      <c r="G19" s="728"/>
    </row>
    <row r="20" spans="1:157" s="5" customFormat="1" ht="15" customHeight="1" x14ac:dyDescent="0.25">
      <c r="A20" s="727" t="s">
        <v>117</v>
      </c>
      <c r="B20" s="727"/>
      <c r="C20" s="727"/>
      <c r="D20" s="727"/>
      <c r="E20" s="45"/>
      <c r="H20" s="45"/>
      <c r="I20" s="45"/>
      <c r="J20" s="45"/>
      <c r="K20" s="45"/>
      <c r="L20" s="45"/>
      <c r="M20" s="45"/>
    </row>
    <row r="21" spans="1:157" s="104" customFormat="1" ht="15.75" x14ac:dyDescent="0.25">
      <c r="B21" s="595"/>
      <c r="C21" s="595"/>
      <c r="D21" s="595"/>
      <c r="G21" s="302" t="s">
        <v>534</v>
      </c>
      <c r="H21" s="284"/>
      <c r="I21" s="284"/>
      <c r="J21" s="284"/>
      <c r="K21" s="284"/>
      <c r="L21" s="284"/>
      <c r="M21" s="284"/>
      <c r="N21" s="284"/>
      <c r="O21" s="284"/>
      <c r="P21" s="284"/>
      <c r="Q21" s="284"/>
    </row>
    <row r="22" spans="1:157" s="43" customFormat="1" ht="20.25" customHeight="1" x14ac:dyDescent="0.2">
      <c r="A22" s="731" t="s">
        <v>122</v>
      </c>
      <c r="B22" s="731" t="s">
        <v>116</v>
      </c>
      <c r="C22" s="731" t="s">
        <v>115</v>
      </c>
      <c r="D22" s="731" t="s">
        <v>118</v>
      </c>
      <c r="E22" s="731"/>
      <c r="F22" s="731" t="s">
        <v>112</v>
      </c>
      <c r="G22" s="731" t="s">
        <v>111</v>
      </c>
    </row>
    <row r="23" spans="1:157" s="43" customFormat="1" ht="36" customHeight="1" x14ac:dyDescent="0.2">
      <c r="A23" s="731"/>
      <c r="B23" s="731"/>
      <c r="C23" s="731"/>
      <c r="D23" s="301" t="s">
        <v>114</v>
      </c>
      <c r="E23" s="301" t="s">
        <v>113</v>
      </c>
      <c r="F23" s="731"/>
      <c r="G23" s="731"/>
    </row>
    <row r="24" spans="1:157" s="46" customFormat="1" ht="11.25" x14ac:dyDescent="0.2">
      <c r="A24" s="139" t="s">
        <v>4</v>
      </c>
      <c r="B24" s="139" t="s">
        <v>5</v>
      </c>
      <c r="C24" s="139" t="s">
        <v>6</v>
      </c>
      <c r="D24" s="139" t="s">
        <v>7</v>
      </c>
      <c r="E24" s="139" t="s">
        <v>51</v>
      </c>
      <c r="F24" s="139" t="s">
        <v>52</v>
      </c>
      <c r="G24" s="139" t="s">
        <v>53</v>
      </c>
    </row>
    <row r="25" spans="1:157" s="43" customFormat="1" ht="51.75" customHeight="1" x14ac:dyDescent="0.2">
      <c r="A25" s="54" t="s">
        <v>123</v>
      </c>
      <c r="B25" s="140" t="s">
        <v>468</v>
      </c>
      <c r="C25" s="140">
        <v>1</v>
      </c>
      <c r="D25" s="140" t="s">
        <v>164</v>
      </c>
      <c r="E25" s="140" t="s">
        <v>164</v>
      </c>
      <c r="F25" s="140" t="s">
        <v>164</v>
      </c>
      <c r="G25" s="140">
        <v>1</v>
      </c>
    </row>
    <row r="26" spans="1:157" s="43" customFormat="1" ht="11.25" customHeight="1" x14ac:dyDescent="0.2">
      <c r="A26" s="309"/>
      <c r="B26" s="310"/>
      <c r="C26" s="310"/>
      <c r="D26" s="310"/>
      <c r="E26" s="310"/>
      <c r="F26" s="310"/>
      <c r="G26" s="310"/>
    </row>
    <row r="27" spans="1:157" s="43" customFormat="1" ht="12.75" x14ac:dyDescent="0.2">
      <c r="G27" s="51" t="s">
        <v>124</v>
      </c>
    </row>
    <row r="28" spans="1:157" s="43" customFormat="1" ht="12.75" customHeight="1" x14ac:dyDescent="0.2">
      <c r="G28" s="50" t="s">
        <v>110</v>
      </c>
    </row>
    <row r="29" spans="1:157" x14ac:dyDescent="0.25">
      <c r="G29" s="49" t="s">
        <v>1</v>
      </c>
    </row>
    <row r="30" spans="1:157" s="47" customFormat="1" ht="48.75" customHeight="1" x14ac:dyDescent="0.25">
      <c r="A30" s="730" t="s">
        <v>109</v>
      </c>
      <c r="B30" s="730"/>
      <c r="C30" s="730"/>
      <c r="D30" s="730"/>
      <c r="E30" s="730"/>
      <c r="F30" s="730"/>
      <c r="G30" s="730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</row>
    <row r="31" spans="1:157" s="47" customFormat="1" ht="36" customHeight="1" x14ac:dyDescent="0.25">
      <c r="B31" s="729" t="s">
        <v>119</v>
      </c>
      <c r="C31" s="729"/>
      <c r="D31" s="729"/>
      <c r="E31" s="729"/>
      <c r="F31" s="729"/>
      <c r="G31" s="53"/>
      <c r="H31" s="52"/>
      <c r="I31" s="52"/>
      <c r="J31" s="52"/>
      <c r="K31" s="52"/>
      <c r="L31" s="52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</row>
    <row r="32" spans="1:157" s="46" customFormat="1" ht="11.25" x14ac:dyDescent="0.2">
      <c r="F32" s="728"/>
      <c r="G32" s="728"/>
    </row>
    <row r="33" spans="1:157" s="5" customFormat="1" ht="15" customHeight="1" x14ac:dyDescent="0.25">
      <c r="A33" s="727" t="s">
        <v>117</v>
      </c>
      <c r="B33" s="727"/>
      <c r="C33" s="727"/>
      <c r="D33" s="727"/>
      <c r="E33" s="45"/>
      <c r="H33" s="45"/>
      <c r="I33" s="45"/>
      <c r="J33" s="45"/>
      <c r="K33" s="45"/>
      <c r="L33" s="45"/>
      <c r="M33" s="45"/>
    </row>
    <row r="34" spans="1:157" s="104" customFormat="1" ht="15.75" x14ac:dyDescent="0.25">
      <c r="B34" s="595"/>
      <c r="C34" s="595"/>
      <c r="D34" s="595"/>
      <c r="G34" s="316" t="s">
        <v>677</v>
      </c>
      <c r="H34" s="284"/>
      <c r="I34" s="284"/>
      <c r="J34" s="284"/>
      <c r="K34" s="284"/>
      <c r="L34" s="284"/>
      <c r="M34" s="284"/>
      <c r="N34" s="284"/>
      <c r="O34" s="284"/>
      <c r="P34" s="284"/>
      <c r="Q34" s="284"/>
    </row>
    <row r="35" spans="1:157" s="43" customFormat="1" ht="20.25" customHeight="1" x14ac:dyDescent="0.2">
      <c r="A35" s="731" t="s">
        <v>122</v>
      </c>
      <c r="B35" s="731" t="s">
        <v>116</v>
      </c>
      <c r="C35" s="731" t="s">
        <v>115</v>
      </c>
      <c r="D35" s="731" t="s">
        <v>118</v>
      </c>
      <c r="E35" s="731"/>
      <c r="F35" s="731" t="s">
        <v>112</v>
      </c>
      <c r="G35" s="731" t="s">
        <v>111</v>
      </c>
    </row>
    <row r="36" spans="1:157" s="43" customFormat="1" ht="36" customHeight="1" x14ac:dyDescent="0.2">
      <c r="A36" s="731"/>
      <c r="B36" s="731"/>
      <c r="C36" s="731"/>
      <c r="D36" s="315" t="s">
        <v>114</v>
      </c>
      <c r="E36" s="315" t="s">
        <v>113</v>
      </c>
      <c r="F36" s="731"/>
      <c r="G36" s="731"/>
    </row>
    <row r="37" spans="1:157" s="46" customFormat="1" ht="11.25" x14ac:dyDescent="0.2">
      <c r="A37" s="139" t="s">
        <v>4</v>
      </c>
      <c r="B37" s="139" t="s">
        <v>5</v>
      </c>
      <c r="C37" s="139" t="s">
        <v>6</v>
      </c>
      <c r="D37" s="139" t="s">
        <v>7</v>
      </c>
      <c r="E37" s="139" t="s">
        <v>51</v>
      </c>
      <c r="F37" s="139" t="s">
        <v>52</v>
      </c>
      <c r="G37" s="139" t="s">
        <v>53</v>
      </c>
    </row>
    <row r="38" spans="1:157" s="43" customFormat="1" ht="51.75" customHeight="1" x14ac:dyDescent="0.2">
      <c r="A38" s="54" t="s">
        <v>123</v>
      </c>
      <c r="B38" s="140" t="s">
        <v>468</v>
      </c>
      <c r="C38" s="140" t="s">
        <v>164</v>
      </c>
      <c r="D38" s="140" t="s">
        <v>164</v>
      </c>
      <c r="E38" s="140" t="s">
        <v>164</v>
      </c>
      <c r="F38" s="140" t="s">
        <v>164</v>
      </c>
      <c r="G38" s="140" t="s">
        <v>164</v>
      </c>
    </row>
    <row r="40" spans="1:157" s="43" customFormat="1" ht="11.25" customHeight="1" x14ac:dyDescent="0.2">
      <c r="A40" s="309"/>
      <c r="B40" s="310"/>
      <c r="C40" s="310"/>
      <c r="D40" s="310"/>
      <c r="E40" s="310"/>
      <c r="F40" s="310"/>
      <c r="G40" s="310"/>
    </row>
    <row r="41" spans="1:157" s="43" customFormat="1" ht="12.75" x14ac:dyDescent="0.2">
      <c r="G41" s="51" t="s">
        <v>124</v>
      </c>
    </row>
    <row r="42" spans="1:157" s="43" customFormat="1" ht="12.75" customHeight="1" x14ac:dyDescent="0.2">
      <c r="G42" s="50" t="s">
        <v>110</v>
      </c>
    </row>
    <row r="43" spans="1:157" x14ac:dyDescent="0.25">
      <c r="G43" s="49" t="s">
        <v>1</v>
      </c>
    </row>
    <row r="44" spans="1:157" s="47" customFormat="1" ht="48.75" customHeight="1" x14ac:dyDescent="0.25">
      <c r="A44" s="730" t="s">
        <v>109</v>
      </c>
      <c r="B44" s="730"/>
      <c r="C44" s="730"/>
      <c r="D44" s="730"/>
      <c r="E44" s="730"/>
      <c r="F44" s="730"/>
      <c r="G44" s="730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</row>
    <row r="45" spans="1:157" s="47" customFormat="1" ht="36" customHeight="1" x14ac:dyDescent="0.25">
      <c r="B45" s="729" t="s">
        <v>119</v>
      </c>
      <c r="C45" s="729"/>
      <c r="D45" s="729"/>
      <c r="E45" s="729"/>
      <c r="F45" s="729"/>
      <c r="G45" s="53"/>
      <c r="H45" s="52"/>
      <c r="I45" s="52"/>
      <c r="J45" s="52"/>
      <c r="K45" s="52"/>
      <c r="L45" s="52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</row>
    <row r="46" spans="1:157" s="46" customFormat="1" ht="11.25" x14ac:dyDescent="0.2">
      <c r="F46" s="728"/>
      <c r="G46" s="728"/>
    </row>
    <row r="47" spans="1:157" s="5" customFormat="1" ht="15" customHeight="1" x14ac:dyDescent="0.25">
      <c r="A47" s="727" t="s">
        <v>117</v>
      </c>
      <c r="B47" s="727"/>
      <c r="C47" s="727"/>
      <c r="D47" s="727"/>
      <c r="E47" s="45"/>
      <c r="H47" s="45"/>
      <c r="I47" s="45"/>
      <c r="J47" s="45"/>
      <c r="K47" s="45"/>
      <c r="L47" s="45"/>
      <c r="M47" s="45"/>
    </row>
    <row r="48" spans="1:157" s="104" customFormat="1" ht="15.75" x14ac:dyDescent="0.25">
      <c r="B48" s="595"/>
      <c r="C48" s="595"/>
      <c r="D48" s="595"/>
      <c r="G48" s="325" t="s">
        <v>528</v>
      </c>
      <c r="H48" s="284"/>
      <c r="I48" s="284"/>
      <c r="J48" s="284"/>
      <c r="K48" s="284"/>
      <c r="L48" s="284"/>
      <c r="M48" s="284"/>
      <c r="N48" s="284"/>
      <c r="O48" s="284"/>
      <c r="P48" s="284"/>
      <c r="Q48" s="284"/>
    </row>
    <row r="49" spans="1:157" s="43" customFormat="1" ht="20.25" customHeight="1" x14ac:dyDescent="0.2">
      <c r="A49" s="731" t="s">
        <v>122</v>
      </c>
      <c r="B49" s="731" t="s">
        <v>116</v>
      </c>
      <c r="C49" s="731" t="s">
        <v>115</v>
      </c>
      <c r="D49" s="731" t="s">
        <v>118</v>
      </c>
      <c r="E49" s="731"/>
      <c r="F49" s="731" t="s">
        <v>112</v>
      </c>
      <c r="G49" s="731" t="s">
        <v>111</v>
      </c>
    </row>
    <row r="50" spans="1:157" s="43" customFormat="1" ht="36" customHeight="1" x14ac:dyDescent="0.2">
      <c r="A50" s="731"/>
      <c r="B50" s="731"/>
      <c r="C50" s="731"/>
      <c r="D50" s="323" t="s">
        <v>114</v>
      </c>
      <c r="E50" s="323" t="s">
        <v>113</v>
      </c>
      <c r="F50" s="731"/>
      <c r="G50" s="731"/>
    </row>
    <row r="51" spans="1:157" s="46" customFormat="1" ht="11.25" x14ac:dyDescent="0.2">
      <c r="A51" s="139" t="s">
        <v>4</v>
      </c>
      <c r="B51" s="139" t="s">
        <v>5</v>
      </c>
      <c r="C51" s="139" t="s">
        <v>6</v>
      </c>
      <c r="D51" s="139" t="s">
        <v>7</v>
      </c>
      <c r="E51" s="139" t="s">
        <v>51</v>
      </c>
      <c r="F51" s="139" t="s">
        <v>52</v>
      </c>
      <c r="G51" s="139" t="s">
        <v>53</v>
      </c>
    </row>
    <row r="52" spans="1:157" s="43" customFormat="1" ht="51.75" customHeight="1" x14ac:dyDescent="0.2">
      <c r="A52" s="54" t="s">
        <v>123</v>
      </c>
      <c r="B52" s="140" t="s">
        <v>468</v>
      </c>
      <c r="C52" s="140">
        <v>1</v>
      </c>
      <c r="D52" s="140" t="s">
        <v>164</v>
      </c>
      <c r="E52" s="140" t="s">
        <v>164</v>
      </c>
      <c r="F52" s="140" t="s">
        <v>164</v>
      </c>
      <c r="G52" s="140">
        <v>1</v>
      </c>
    </row>
    <row r="55" spans="1:157" s="43" customFormat="1" ht="11.25" customHeight="1" x14ac:dyDescent="0.2">
      <c r="A55" s="309"/>
      <c r="B55" s="310"/>
      <c r="C55" s="310"/>
      <c r="D55" s="310"/>
      <c r="E55" s="310"/>
      <c r="F55" s="310"/>
      <c r="G55" s="310"/>
    </row>
    <row r="56" spans="1:157" s="43" customFormat="1" ht="12.75" x14ac:dyDescent="0.2">
      <c r="G56" s="51" t="s">
        <v>124</v>
      </c>
    </row>
    <row r="57" spans="1:157" s="43" customFormat="1" ht="12.75" customHeight="1" x14ac:dyDescent="0.2">
      <c r="G57" s="50" t="s">
        <v>110</v>
      </c>
    </row>
    <row r="58" spans="1:157" x14ac:dyDescent="0.25">
      <c r="G58" s="49" t="s">
        <v>1</v>
      </c>
    </row>
    <row r="59" spans="1:157" s="47" customFormat="1" ht="48.75" customHeight="1" x14ac:dyDescent="0.25">
      <c r="A59" s="730" t="s">
        <v>109</v>
      </c>
      <c r="B59" s="730"/>
      <c r="C59" s="730"/>
      <c r="D59" s="730"/>
      <c r="E59" s="730"/>
      <c r="F59" s="730"/>
      <c r="G59" s="730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</row>
    <row r="60" spans="1:157" s="47" customFormat="1" ht="36" customHeight="1" x14ac:dyDescent="0.25">
      <c r="B60" s="729" t="s">
        <v>119</v>
      </c>
      <c r="C60" s="729"/>
      <c r="D60" s="729"/>
      <c r="E60" s="729"/>
      <c r="F60" s="729"/>
      <c r="G60" s="53"/>
      <c r="H60" s="52"/>
      <c r="I60" s="52"/>
      <c r="J60" s="52"/>
      <c r="K60" s="52"/>
      <c r="L60" s="52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</row>
    <row r="61" spans="1:157" s="46" customFormat="1" ht="11.25" x14ac:dyDescent="0.2">
      <c r="F61" s="728"/>
      <c r="G61" s="728"/>
    </row>
    <row r="62" spans="1:157" s="5" customFormat="1" ht="15" customHeight="1" x14ac:dyDescent="0.25">
      <c r="A62" s="727" t="s">
        <v>117</v>
      </c>
      <c r="B62" s="727"/>
      <c r="C62" s="727"/>
      <c r="D62" s="727"/>
      <c r="E62" s="45"/>
      <c r="H62" s="45"/>
      <c r="I62" s="45"/>
      <c r="J62" s="45"/>
      <c r="K62" s="45"/>
      <c r="L62" s="45"/>
      <c r="M62" s="45"/>
    </row>
    <row r="63" spans="1:157" s="104" customFormat="1" ht="15.75" x14ac:dyDescent="0.25">
      <c r="B63" s="595"/>
      <c r="C63" s="595"/>
      <c r="D63" s="595"/>
      <c r="G63" s="464" t="s">
        <v>689</v>
      </c>
      <c r="H63" s="284"/>
      <c r="I63" s="284"/>
      <c r="J63" s="284"/>
      <c r="K63" s="284"/>
      <c r="L63" s="284"/>
      <c r="M63" s="284"/>
      <c r="N63" s="284"/>
      <c r="O63" s="284"/>
      <c r="P63" s="284"/>
      <c r="Q63" s="284"/>
    </row>
    <row r="64" spans="1:157" s="43" customFormat="1" ht="20.25" customHeight="1" x14ac:dyDescent="0.2">
      <c r="A64" s="731" t="s">
        <v>122</v>
      </c>
      <c r="B64" s="731" t="s">
        <v>116</v>
      </c>
      <c r="C64" s="731" t="s">
        <v>115</v>
      </c>
      <c r="D64" s="731" t="s">
        <v>118</v>
      </c>
      <c r="E64" s="731"/>
      <c r="F64" s="731" t="s">
        <v>112</v>
      </c>
      <c r="G64" s="731" t="s">
        <v>111</v>
      </c>
    </row>
    <row r="65" spans="1:7" s="43" customFormat="1" ht="36" customHeight="1" x14ac:dyDescent="0.2">
      <c r="A65" s="731"/>
      <c r="B65" s="731"/>
      <c r="C65" s="731"/>
      <c r="D65" s="463" t="s">
        <v>114</v>
      </c>
      <c r="E65" s="463" t="s">
        <v>113</v>
      </c>
      <c r="F65" s="731"/>
      <c r="G65" s="731"/>
    </row>
    <row r="66" spans="1:7" s="46" customFormat="1" ht="11.25" x14ac:dyDescent="0.2">
      <c r="A66" s="139" t="s">
        <v>4</v>
      </c>
      <c r="B66" s="139" t="s">
        <v>5</v>
      </c>
      <c r="C66" s="139" t="s">
        <v>6</v>
      </c>
      <c r="D66" s="139" t="s">
        <v>7</v>
      </c>
      <c r="E66" s="139" t="s">
        <v>51</v>
      </c>
      <c r="F66" s="139" t="s">
        <v>52</v>
      </c>
      <c r="G66" s="139" t="s">
        <v>53</v>
      </c>
    </row>
    <row r="67" spans="1:7" s="43" customFormat="1" ht="51.75" customHeight="1" x14ac:dyDescent="0.2">
      <c r="A67" s="54" t="s">
        <v>123</v>
      </c>
      <c r="B67" s="140" t="s">
        <v>468</v>
      </c>
      <c r="C67" s="140" t="s">
        <v>164</v>
      </c>
      <c r="D67" s="140" t="s">
        <v>164</v>
      </c>
      <c r="E67" s="140" t="s">
        <v>164</v>
      </c>
      <c r="F67" s="140" t="s">
        <v>164</v>
      </c>
      <c r="G67" s="140" t="s">
        <v>164</v>
      </c>
    </row>
  </sheetData>
  <mergeCells count="55">
    <mergeCell ref="G64:G65"/>
    <mergeCell ref="A64:A65"/>
    <mergeCell ref="B64:B65"/>
    <mergeCell ref="C64:C65"/>
    <mergeCell ref="D64:E64"/>
    <mergeCell ref="F64:F65"/>
    <mergeCell ref="A59:G59"/>
    <mergeCell ref="B60:F60"/>
    <mergeCell ref="F61:G61"/>
    <mergeCell ref="A62:D62"/>
    <mergeCell ref="B63:D63"/>
    <mergeCell ref="G49:G50"/>
    <mergeCell ref="A49:A50"/>
    <mergeCell ref="B49:B50"/>
    <mergeCell ref="C49:C50"/>
    <mergeCell ref="D49:E49"/>
    <mergeCell ref="F49:F50"/>
    <mergeCell ref="A44:G44"/>
    <mergeCell ref="B45:F45"/>
    <mergeCell ref="F46:G46"/>
    <mergeCell ref="A47:D47"/>
    <mergeCell ref="B48:D48"/>
    <mergeCell ref="G35:G36"/>
    <mergeCell ref="A35:A36"/>
    <mergeCell ref="B35:B36"/>
    <mergeCell ref="C35:C36"/>
    <mergeCell ref="D35:E35"/>
    <mergeCell ref="F35:F36"/>
    <mergeCell ref="A30:G30"/>
    <mergeCell ref="B31:F31"/>
    <mergeCell ref="F32:G32"/>
    <mergeCell ref="A33:D33"/>
    <mergeCell ref="B34:D34"/>
    <mergeCell ref="A4:G4"/>
    <mergeCell ref="F6:G6"/>
    <mergeCell ref="B9:B10"/>
    <mergeCell ref="B5:F5"/>
    <mergeCell ref="B8:D8"/>
    <mergeCell ref="F9:F10"/>
    <mergeCell ref="A9:A10"/>
    <mergeCell ref="A7:D7"/>
    <mergeCell ref="C9:C10"/>
    <mergeCell ref="D9:E9"/>
    <mergeCell ref="G9:G10"/>
    <mergeCell ref="G22:G23"/>
    <mergeCell ref="F22:F23"/>
    <mergeCell ref="C22:C23"/>
    <mergeCell ref="B22:B23"/>
    <mergeCell ref="A22:A23"/>
    <mergeCell ref="D22:E22"/>
    <mergeCell ref="B21:D21"/>
    <mergeCell ref="A20:D20"/>
    <mergeCell ref="F19:G19"/>
    <mergeCell ref="B18:F18"/>
    <mergeCell ref="A17:G17"/>
  </mergeCells>
  <pageMargins left="0.98425196850393704" right="0.51181102362204722" top="0.78740157480314965" bottom="0.39370078740157483" header="0.19685039370078741" footer="0.19685039370078741"/>
  <pageSetup paperSize="9" scale="84" orientation="landscape" r:id="rId1"/>
  <headerFooter alignWithMargins="0"/>
  <rowBreaks count="1" manualBreakCount="1">
    <brk id="25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view="pageBreakPreview" topLeftCell="A128" zoomScale="96" zoomScaleNormal="100" zoomScaleSheetLayoutView="96" workbookViewId="0">
      <selection activeCell="A147" sqref="A147:A150"/>
    </sheetView>
  </sheetViews>
  <sheetFormatPr defaultRowHeight="12.75" x14ac:dyDescent="0.2"/>
  <cols>
    <col min="1" max="1" width="4.85546875" customWidth="1"/>
    <col min="2" max="2" width="14.140625" customWidth="1"/>
    <col min="3" max="3" width="12.5703125" customWidth="1"/>
    <col min="4" max="4" width="19.7109375" customWidth="1"/>
    <col min="5" max="5" width="11.85546875" customWidth="1"/>
    <col min="6" max="6" width="9.42578125" customWidth="1"/>
    <col min="7" max="7" width="11.85546875" customWidth="1"/>
    <col min="8" max="8" width="9.85546875" customWidth="1"/>
    <col min="9" max="9" width="11.85546875" customWidth="1"/>
    <col min="10" max="10" width="9.28515625" customWidth="1"/>
    <col min="11" max="11" width="10.7109375" customWidth="1"/>
    <col min="12" max="12" width="12.42578125" customWidth="1"/>
    <col min="13" max="13" width="11.140625" customWidth="1"/>
    <col min="14" max="14" width="2.5703125" customWidth="1"/>
  </cols>
  <sheetData>
    <row r="1" spans="1:13" x14ac:dyDescent="0.2">
      <c r="B1" s="20"/>
      <c r="C1" s="20"/>
      <c r="D1" s="20"/>
      <c r="E1" s="20"/>
      <c r="F1" s="20"/>
      <c r="G1" s="20"/>
      <c r="H1" s="20"/>
      <c r="I1" s="20"/>
      <c r="J1" s="20"/>
      <c r="K1" s="20"/>
      <c r="M1" s="28" t="s">
        <v>175</v>
      </c>
    </row>
    <row r="2" spans="1:13" x14ac:dyDescent="0.2">
      <c r="B2" s="20"/>
      <c r="C2" s="20"/>
      <c r="D2" s="20"/>
      <c r="E2" s="20"/>
      <c r="F2" s="20"/>
      <c r="G2" s="20"/>
      <c r="H2" s="20"/>
      <c r="I2" s="20"/>
      <c r="J2" s="20"/>
      <c r="K2" s="20"/>
      <c r="M2" s="29" t="s">
        <v>15</v>
      </c>
    </row>
    <row r="3" spans="1:13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M3" s="28" t="s">
        <v>1</v>
      </c>
    </row>
    <row r="4" spans="1:13" ht="18.75" customHeight="1" x14ac:dyDescent="0.3">
      <c r="A4" s="739" t="s">
        <v>108</v>
      </c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</row>
    <row r="5" spans="1:13" ht="18.75" customHeight="1" x14ac:dyDescent="0.3">
      <c r="A5" s="739" t="s">
        <v>70</v>
      </c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</row>
    <row r="6" spans="1:13" ht="15.75" x14ac:dyDescent="0.25">
      <c r="A6" s="740" t="s">
        <v>98</v>
      </c>
      <c r="B6" s="740"/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</row>
    <row r="7" spans="1:13" ht="18" customHeight="1" x14ac:dyDescent="0.2">
      <c r="A7" s="741" t="s">
        <v>13</v>
      </c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</row>
    <row r="8" spans="1:13" ht="15.75" x14ac:dyDescent="0.25">
      <c r="A8" s="742" t="s">
        <v>97</v>
      </c>
      <c r="B8" s="743"/>
      <c r="C8" s="743"/>
      <c r="D8" s="743"/>
      <c r="E8" s="743"/>
      <c r="F8" s="743"/>
      <c r="G8" s="743"/>
      <c r="H8" s="743"/>
      <c r="I8" s="743"/>
      <c r="J8" s="743"/>
      <c r="K8" s="743"/>
      <c r="L8" s="743"/>
      <c r="M8" s="743"/>
    </row>
    <row r="9" spans="1:13" ht="9.75" customHeight="1" x14ac:dyDescent="0.2">
      <c r="A9" s="744" t="s">
        <v>71</v>
      </c>
      <c r="B9" s="745"/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</row>
    <row r="10" spans="1:13" ht="15.75" x14ac:dyDescent="0.25">
      <c r="A10" s="746" t="s">
        <v>535</v>
      </c>
      <c r="B10" s="746"/>
      <c r="C10" s="746"/>
      <c r="D10" s="746"/>
      <c r="E10" s="746"/>
      <c r="F10" s="746"/>
      <c r="G10" s="746"/>
      <c r="H10" s="746"/>
      <c r="I10" s="747"/>
      <c r="J10" s="747"/>
      <c r="K10" s="747"/>
      <c r="L10" s="747"/>
      <c r="M10" s="747"/>
    </row>
    <row r="11" spans="1:13" ht="34.5" customHeight="1" thickBot="1" x14ac:dyDescent="0.25">
      <c r="A11" s="748" t="s">
        <v>72</v>
      </c>
      <c r="B11" s="749" t="s">
        <v>73</v>
      </c>
      <c r="C11" s="749"/>
      <c r="D11" s="749"/>
      <c r="E11" s="750" t="s">
        <v>101</v>
      </c>
      <c r="F11" s="750"/>
      <c r="G11" s="751" t="s">
        <v>102</v>
      </c>
      <c r="H11" s="752"/>
      <c r="I11" s="753" t="s">
        <v>103</v>
      </c>
      <c r="J11" s="754"/>
      <c r="K11" s="754"/>
      <c r="L11" s="754"/>
      <c r="M11" s="755"/>
    </row>
    <row r="12" spans="1:13" ht="13.5" customHeight="1" thickBot="1" x14ac:dyDescent="0.25">
      <c r="A12" s="748"/>
      <c r="B12" s="749"/>
      <c r="C12" s="749"/>
      <c r="D12" s="749"/>
      <c r="E12" s="751" t="s">
        <v>76</v>
      </c>
      <c r="F12" s="751" t="s">
        <v>77</v>
      </c>
      <c r="G12" s="751" t="s">
        <v>76</v>
      </c>
      <c r="H12" s="752" t="s">
        <v>77</v>
      </c>
      <c r="I12" s="756" t="s">
        <v>76</v>
      </c>
      <c r="J12" s="751" t="s">
        <v>77</v>
      </c>
      <c r="K12" s="751" t="s">
        <v>78</v>
      </c>
      <c r="L12" s="751"/>
      <c r="M12" s="757"/>
    </row>
    <row r="13" spans="1:13" ht="38.25" customHeight="1" thickBot="1" x14ac:dyDescent="0.25">
      <c r="A13" s="748"/>
      <c r="B13" s="749"/>
      <c r="C13" s="749"/>
      <c r="D13" s="749"/>
      <c r="E13" s="751"/>
      <c r="F13" s="751"/>
      <c r="G13" s="751"/>
      <c r="H13" s="752"/>
      <c r="I13" s="756"/>
      <c r="J13" s="751"/>
      <c r="K13" s="39" t="s">
        <v>104</v>
      </c>
      <c r="L13" s="40" t="s">
        <v>105</v>
      </c>
      <c r="M13" s="165" t="s">
        <v>80</v>
      </c>
    </row>
    <row r="14" spans="1:13" ht="13.5" thickBot="1" x14ac:dyDescent="0.25">
      <c r="A14" s="748"/>
      <c r="B14" s="758">
        <v>1</v>
      </c>
      <c r="C14" s="758"/>
      <c r="D14" s="758"/>
      <c r="E14" s="24">
        <v>2</v>
      </c>
      <c r="F14" s="24">
        <v>3</v>
      </c>
      <c r="G14" s="24">
        <v>4</v>
      </c>
      <c r="H14" s="164">
        <v>5</v>
      </c>
      <c r="I14" s="166">
        <v>6</v>
      </c>
      <c r="J14" s="24">
        <v>7</v>
      </c>
      <c r="K14" s="24">
        <v>8</v>
      </c>
      <c r="L14" s="24">
        <v>9</v>
      </c>
      <c r="M14" s="167">
        <v>10</v>
      </c>
    </row>
    <row r="15" spans="1:13" x14ac:dyDescent="0.2">
      <c r="A15" s="31">
        <v>1</v>
      </c>
      <c r="B15" s="732" t="s">
        <v>106</v>
      </c>
      <c r="C15" s="732"/>
      <c r="D15" s="732"/>
      <c r="E15" s="170" t="s">
        <v>164</v>
      </c>
      <c r="F15" s="170" t="s">
        <v>164</v>
      </c>
      <c r="G15" s="170" t="s">
        <v>164</v>
      </c>
      <c r="H15" s="170" t="s">
        <v>164</v>
      </c>
      <c r="I15" s="170" t="s">
        <v>164</v>
      </c>
      <c r="J15" s="170" t="s">
        <v>164</v>
      </c>
      <c r="K15" s="170" t="s">
        <v>164</v>
      </c>
      <c r="L15" s="170" t="s">
        <v>164</v>
      </c>
      <c r="M15" s="280" t="s">
        <v>164</v>
      </c>
    </row>
    <row r="16" spans="1:13" ht="23.25" customHeight="1" x14ac:dyDescent="0.2">
      <c r="A16" s="32">
        <v>2</v>
      </c>
      <c r="B16" s="733" t="s">
        <v>83</v>
      </c>
      <c r="C16" s="734" t="s">
        <v>84</v>
      </c>
      <c r="D16" s="33" t="s">
        <v>85</v>
      </c>
      <c r="E16" s="170" t="s">
        <v>164</v>
      </c>
      <c r="F16" s="170" t="s">
        <v>164</v>
      </c>
      <c r="G16" s="170" t="s">
        <v>164</v>
      </c>
      <c r="H16" s="170" t="s">
        <v>164</v>
      </c>
      <c r="I16" s="170" t="s">
        <v>164</v>
      </c>
      <c r="J16" s="170" t="s">
        <v>164</v>
      </c>
      <c r="K16" s="170" t="s">
        <v>164</v>
      </c>
      <c r="L16" s="170" t="s">
        <v>164</v>
      </c>
      <c r="M16" s="280" t="s">
        <v>164</v>
      </c>
    </row>
    <row r="17" spans="1:13" ht="23.25" customHeight="1" x14ac:dyDescent="0.2">
      <c r="A17" s="34">
        <v>3</v>
      </c>
      <c r="B17" s="733"/>
      <c r="C17" s="734"/>
      <c r="D17" s="35" t="s">
        <v>86</v>
      </c>
      <c r="E17" s="170" t="s">
        <v>164</v>
      </c>
      <c r="F17" s="170" t="s">
        <v>164</v>
      </c>
      <c r="G17" s="170" t="s">
        <v>164</v>
      </c>
      <c r="H17" s="170" t="s">
        <v>164</v>
      </c>
      <c r="I17" s="170" t="s">
        <v>164</v>
      </c>
      <c r="J17" s="170" t="s">
        <v>164</v>
      </c>
      <c r="K17" s="170" t="s">
        <v>164</v>
      </c>
      <c r="L17" s="170" t="s">
        <v>164</v>
      </c>
      <c r="M17" s="280" t="s">
        <v>164</v>
      </c>
    </row>
    <row r="18" spans="1:13" ht="23.25" customHeight="1" x14ac:dyDescent="0.2">
      <c r="A18" s="34">
        <v>4</v>
      </c>
      <c r="B18" s="733"/>
      <c r="C18" s="735" t="s">
        <v>87</v>
      </c>
      <c r="D18" s="36" t="s">
        <v>85</v>
      </c>
      <c r="E18" s="170" t="s">
        <v>164</v>
      </c>
      <c r="F18" s="170" t="s">
        <v>164</v>
      </c>
      <c r="G18" s="170" t="s">
        <v>164</v>
      </c>
      <c r="H18" s="170" t="s">
        <v>164</v>
      </c>
      <c r="I18" s="170" t="s">
        <v>164</v>
      </c>
      <c r="J18" s="170" t="s">
        <v>164</v>
      </c>
      <c r="K18" s="170" t="s">
        <v>164</v>
      </c>
      <c r="L18" s="170" t="s">
        <v>164</v>
      </c>
      <c r="M18" s="280" t="s">
        <v>164</v>
      </c>
    </row>
    <row r="19" spans="1:13" ht="23.25" customHeight="1" x14ac:dyDescent="0.2">
      <c r="A19" s="34">
        <v>5</v>
      </c>
      <c r="B19" s="733"/>
      <c r="C19" s="735"/>
      <c r="D19" s="36" t="s">
        <v>86</v>
      </c>
      <c r="E19" s="170" t="s">
        <v>164</v>
      </c>
      <c r="F19" s="170" t="s">
        <v>164</v>
      </c>
      <c r="G19" s="170" t="s">
        <v>164</v>
      </c>
      <c r="H19" s="170" t="s">
        <v>164</v>
      </c>
      <c r="I19" s="170" t="s">
        <v>164</v>
      </c>
      <c r="J19" s="170" t="s">
        <v>164</v>
      </c>
      <c r="K19" s="170" t="s">
        <v>164</v>
      </c>
      <c r="L19" s="170" t="s">
        <v>164</v>
      </c>
      <c r="M19" s="280" t="s">
        <v>164</v>
      </c>
    </row>
    <row r="20" spans="1:13" ht="23.25" customHeight="1" x14ac:dyDescent="0.2">
      <c r="A20" s="34">
        <v>6</v>
      </c>
      <c r="B20" s="736" t="s">
        <v>88</v>
      </c>
      <c r="C20" s="278" t="s">
        <v>84</v>
      </c>
      <c r="D20" s="36" t="s">
        <v>86</v>
      </c>
      <c r="E20" s="170" t="s">
        <v>164</v>
      </c>
      <c r="F20" s="170" t="s">
        <v>164</v>
      </c>
      <c r="G20" s="170" t="s">
        <v>164</v>
      </c>
      <c r="H20" s="170" t="s">
        <v>164</v>
      </c>
      <c r="I20" s="170" t="s">
        <v>164</v>
      </c>
      <c r="J20" s="170" t="s">
        <v>164</v>
      </c>
      <c r="K20" s="170" t="s">
        <v>164</v>
      </c>
      <c r="L20" s="170" t="s">
        <v>164</v>
      </c>
      <c r="M20" s="280" t="s">
        <v>164</v>
      </c>
    </row>
    <row r="21" spans="1:13" ht="23.25" customHeight="1" x14ac:dyDescent="0.2">
      <c r="A21" s="34">
        <v>7</v>
      </c>
      <c r="B21" s="736"/>
      <c r="C21" s="278" t="s">
        <v>87</v>
      </c>
      <c r="D21" s="36" t="s">
        <v>86</v>
      </c>
      <c r="E21" s="170" t="s">
        <v>164</v>
      </c>
      <c r="F21" s="170" t="s">
        <v>164</v>
      </c>
      <c r="G21" s="170" t="s">
        <v>164</v>
      </c>
      <c r="H21" s="170" t="s">
        <v>164</v>
      </c>
      <c r="I21" s="170" t="s">
        <v>164</v>
      </c>
      <c r="J21" s="170" t="s">
        <v>164</v>
      </c>
      <c r="K21" s="170" t="s">
        <v>164</v>
      </c>
      <c r="L21" s="170" t="s">
        <v>164</v>
      </c>
      <c r="M21" s="280" t="s">
        <v>164</v>
      </c>
    </row>
    <row r="22" spans="1:13" ht="23.25" customHeight="1" x14ac:dyDescent="0.2">
      <c r="A22" s="34">
        <v>8</v>
      </c>
      <c r="B22" s="737" t="s">
        <v>89</v>
      </c>
      <c r="C22" s="278" t="s">
        <v>84</v>
      </c>
      <c r="D22" s="36" t="s">
        <v>86</v>
      </c>
      <c r="E22" s="170" t="s">
        <v>164</v>
      </c>
      <c r="F22" s="170" t="s">
        <v>164</v>
      </c>
      <c r="G22" s="170" t="s">
        <v>164</v>
      </c>
      <c r="H22" s="170" t="s">
        <v>164</v>
      </c>
      <c r="I22" s="170" t="s">
        <v>164</v>
      </c>
      <c r="J22" s="170" t="s">
        <v>164</v>
      </c>
      <c r="K22" s="170" t="s">
        <v>164</v>
      </c>
      <c r="L22" s="170" t="s">
        <v>164</v>
      </c>
      <c r="M22" s="280" t="s">
        <v>164</v>
      </c>
    </row>
    <row r="23" spans="1:13" ht="23.25" customHeight="1" x14ac:dyDescent="0.2">
      <c r="A23" s="34">
        <v>9</v>
      </c>
      <c r="B23" s="737"/>
      <c r="C23" s="41" t="s">
        <v>87</v>
      </c>
      <c r="D23" s="37" t="s">
        <v>86</v>
      </c>
      <c r="E23" s="170" t="s">
        <v>164</v>
      </c>
      <c r="F23" s="170" t="s">
        <v>164</v>
      </c>
      <c r="G23" s="170" t="s">
        <v>164</v>
      </c>
      <c r="H23" s="170" t="s">
        <v>164</v>
      </c>
      <c r="I23" s="170" t="s">
        <v>164</v>
      </c>
      <c r="J23" s="170" t="s">
        <v>164</v>
      </c>
      <c r="K23" s="170" t="s">
        <v>164</v>
      </c>
      <c r="L23" s="170" t="s">
        <v>164</v>
      </c>
      <c r="M23" s="280" t="s">
        <v>164</v>
      </c>
    </row>
    <row r="24" spans="1:13" ht="21" customHeight="1" x14ac:dyDescent="0.2">
      <c r="A24" s="38">
        <v>10</v>
      </c>
      <c r="B24" s="736" t="s">
        <v>174</v>
      </c>
      <c r="C24" s="736"/>
      <c r="D24" s="736"/>
      <c r="E24" s="170" t="s">
        <v>164</v>
      </c>
      <c r="F24" s="170" t="s">
        <v>164</v>
      </c>
      <c r="G24" s="170" t="s">
        <v>164</v>
      </c>
      <c r="H24" s="170" t="s">
        <v>164</v>
      </c>
      <c r="I24" s="170" t="s">
        <v>164</v>
      </c>
      <c r="J24" s="170" t="s">
        <v>164</v>
      </c>
      <c r="K24" s="170" t="s">
        <v>164</v>
      </c>
      <c r="L24" s="170" t="s">
        <v>164</v>
      </c>
      <c r="M24" s="280" t="s">
        <v>164</v>
      </c>
    </row>
    <row r="25" spans="1:13" ht="16.5" customHeight="1" x14ac:dyDescent="0.2">
      <c r="A25" s="38">
        <v>11</v>
      </c>
      <c r="B25" s="736" t="s">
        <v>96</v>
      </c>
      <c r="C25" s="736"/>
      <c r="D25" s="736"/>
      <c r="E25" s="170">
        <f t="shared" ref="E25:M25" si="0">SUM(E15:E24)</f>
        <v>0</v>
      </c>
      <c r="F25" s="170">
        <f t="shared" si="0"/>
        <v>0</v>
      </c>
      <c r="G25" s="170">
        <f t="shared" si="0"/>
        <v>0</v>
      </c>
      <c r="H25" s="170">
        <f t="shared" si="0"/>
        <v>0</v>
      </c>
      <c r="I25" s="170">
        <f t="shared" si="0"/>
        <v>0</v>
      </c>
      <c r="J25" s="170">
        <f t="shared" si="0"/>
        <v>0</v>
      </c>
      <c r="K25" s="170">
        <f t="shared" si="0"/>
        <v>0</v>
      </c>
      <c r="L25" s="170">
        <f t="shared" si="0"/>
        <v>0</v>
      </c>
      <c r="M25" s="320">
        <f t="shared" si="0"/>
        <v>0</v>
      </c>
    </row>
    <row r="26" spans="1:13" ht="18.75" customHeight="1" x14ac:dyDescent="0.2">
      <c r="A26" s="38">
        <v>12</v>
      </c>
      <c r="B26" s="738" t="s">
        <v>107</v>
      </c>
      <c r="C26" s="738"/>
      <c r="D26" s="738"/>
      <c r="E26" s="170" t="s">
        <v>164</v>
      </c>
      <c r="F26" s="170" t="s">
        <v>164</v>
      </c>
      <c r="G26" s="170" t="s">
        <v>164</v>
      </c>
      <c r="H26" s="170" t="s">
        <v>164</v>
      </c>
      <c r="I26" s="170" t="s">
        <v>164</v>
      </c>
      <c r="J26" s="170" t="s">
        <v>164</v>
      </c>
      <c r="K26" s="170" t="s">
        <v>164</v>
      </c>
      <c r="L26" s="170" t="s">
        <v>164</v>
      </c>
      <c r="M26" s="280" t="s">
        <v>164</v>
      </c>
    </row>
    <row r="27" spans="1:13" x14ac:dyDescent="0.2">
      <c r="B27" s="20"/>
      <c r="C27" s="20"/>
      <c r="D27" s="20"/>
      <c r="E27" s="20"/>
      <c r="F27" s="20"/>
      <c r="G27" s="20"/>
      <c r="H27" s="20"/>
      <c r="I27" s="20"/>
      <c r="J27" s="20"/>
      <c r="K27" s="20"/>
      <c r="M27" s="28" t="s">
        <v>175</v>
      </c>
    </row>
    <row r="28" spans="1:13" x14ac:dyDescent="0.2">
      <c r="B28" s="20"/>
      <c r="C28" s="20"/>
      <c r="D28" s="20"/>
      <c r="E28" s="20"/>
      <c r="F28" s="20"/>
      <c r="G28" s="20"/>
      <c r="H28" s="20"/>
      <c r="I28" s="20"/>
      <c r="J28" s="20"/>
      <c r="K28" s="20"/>
      <c r="M28" s="29" t="s">
        <v>15</v>
      </c>
    </row>
    <row r="29" spans="1:13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M29" s="28" t="s">
        <v>1</v>
      </c>
    </row>
    <row r="30" spans="1:13" ht="18.75" customHeight="1" x14ac:dyDescent="0.3">
      <c r="A30" s="739" t="s">
        <v>108</v>
      </c>
      <c r="B30" s="739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</row>
    <row r="31" spans="1:13" ht="18.75" customHeight="1" x14ac:dyDescent="0.3">
      <c r="A31" s="739" t="s">
        <v>70</v>
      </c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</row>
    <row r="32" spans="1:13" ht="15.75" x14ac:dyDescent="0.25">
      <c r="A32" s="740" t="s">
        <v>98</v>
      </c>
      <c r="B32" s="740"/>
      <c r="C32" s="740"/>
      <c r="D32" s="740"/>
      <c r="E32" s="740"/>
      <c r="F32" s="740"/>
      <c r="G32" s="740"/>
      <c r="H32" s="740"/>
      <c r="I32" s="740"/>
      <c r="J32" s="740"/>
      <c r="K32" s="740"/>
      <c r="L32" s="740"/>
      <c r="M32" s="740"/>
    </row>
    <row r="33" spans="1:13" ht="18" customHeight="1" x14ac:dyDescent="0.2">
      <c r="A33" s="741" t="s">
        <v>13</v>
      </c>
      <c r="B33" s="741"/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1"/>
    </row>
    <row r="34" spans="1:13" ht="15.75" x14ac:dyDescent="0.25">
      <c r="A34" s="742" t="s">
        <v>97</v>
      </c>
      <c r="B34" s="743"/>
      <c r="C34" s="743"/>
      <c r="D34" s="743"/>
      <c r="E34" s="743"/>
      <c r="F34" s="743"/>
      <c r="G34" s="743"/>
      <c r="H34" s="743"/>
      <c r="I34" s="743"/>
      <c r="J34" s="743"/>
      <c r="K34" s="743"/>
      <c r="L34" s="743"/>
      <c r="M34" s="743"/>
    </row>
    <row r="35" spans="1:13" ht="9.75" customHeight="1" x14ac:dyDescent="0.2">
      <c r="A35" s="744" t="s">
        <v>71</v>
      </c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</row>
    <row r="36" spans="1:13" ht="15.75" x14ac:dyDescent="0.25">
      <c r="A36" s="746" t="s">
        <v>536</v>
      </c>
      <c r="B36" s="746"/>
      <c r="C36" s="746"/>
      <c r="D36" s="746"/>
      <c r="E36" s="746"/>
      <c r="F36" s="746"/>
      <c r="G36" s="746"/>
      <c r="H36" s="746"/>
      <c r="I36" s="747"/>
      <c r="J36" s="747"/>
      <c r="K36" s="747"/>
      <c r="L36" s="747"/>
      <c r="M36" s="747"/>
    </row>
    <row r="37" spans="1:13" ht="34.5" customHeight="1" thickBot="1" x14ac:dyDescent="0.25">
      <c r="A37" s="748" t="s">
        <v>72</v>
      </c>
      <c r="B37" s="749" t="s">
        <v>73</v>
      </c>
      <c r="C37" s="749"/>
      <c r="D37" s="749"/>
      <c r="E37" s="750" t="s">
        <v>101</v>
      </c>
      <c r="F37" s="750"/>
      <c r="G37" s="751" t="s">
        <v>102</v>
      </c>
      <c r="H37" s="752"/>
      <c r="I37" s="753" t="s">
        <v>103</v>
      </c>
      <c r="J37" s="754"/>
      <c r="K37" s="754"/>
      <c r="L37" s="754"/>
      <c r="M37" s="755"/>
    </row>
    <row r="38" spans="1:13" ht="13.5" customHeight="1" thickBot="1" x14ac:dyDescent="0.25">
      <c r="A38" s="748"/>
      <c r="B38" s="749"/>
      <c r="C38" s="749"/>
      <c r="D38" s="749"/>
      <c r="E38" s="751" t="s">
        <v>76</v>
      </c>
      <c r="F38" s="751" t="s">
        <v>77</v>
      </c>
      <c r="G38" s="751" t="s">
        <v>76</v>
      </c>
      <c r="H38" s="752" t="s">
        <v>77</v>
      </c>
      <c r="I38" s="756" t="s">
        <v>76</v>
      </c>
      <c r="J38" s="751" t="s">
        <v>77</v>
      </c>
      <c r="K38" s="751" t="s">
        <v>78</v>
      </c>
      <c r="L38" s="751"/>
      <c r="M38" s="757"/>
    </row>
    <row r="39" spans="1:13" ht="38.25" customHeight="1" thickBot="1" x14ac:dyDescent="0.25">
      <c r="A39" s="748"/>
      <c r="B39" s="749"/>
      <c r="C39" s="749"/>
      <c r="D39" s="749"/>
      <c r="E39" s="751"/>
      <c r="F39" s="751"/>
      <c r="G39" s="751"/>
      <c r="H39" s="752"/>
      <c r="I39" s="756"/>
      <c r="J39" s="751"/>
      <c r="K39" s="39" t="s">
        <v>104</v>
      </c>
      <c r="L39" s="40" t="s">
        <v>105</v>
      </c>
      <c r="M39" s="165" t="s">
        <v>80</v>
      </c>
    </row>
    <row r="40" spans="1:13" ht="13.5" thickBot="1" x14ac:dyDescent="0.25">
      <c r="A40" s="748"/>
      <c r="B40" s="758">
        <v>1</v>
      </c>
      <c r="C40" s="758"/>
      <c r="D40" s="758"/>
      <c r="E40" s="24">
        <v>2</v>
      </c>
      <c r="F40" s="24">
        <v>3</v>
      </c>
      <c r="G40" s="24">
        <v>4</v>
      </c>
      <c r="H40" s="164">
        <v>5</v>
      </c>
      <c r="I40" s="166">
        <v>6</v>
      </c>
      <c r="J40" s="24">
        <v>7</v>
      </c>
      <c r="K40" s="24">
        <v>8</v>
      </c>
      <c r="L40" s="24">
        <v>9</v>
      </c>
      <c r="M40" s="167">
        <v>10</v>
      </c>
    </row>
    <row r="41" spans="1:13" x14ac:dyDescent="0.2">
      <c r="A41" s="31">
        <v>1</v>
      </c>
      <c r="B41" s="732" t="s">
        <v>106</v>
      </c>
      <c r="C41" s="732"/>
      <c r="D41" s="732"/>
      <c r="E41" s="170" t="s">
        <v>164</v>
      </c>
      <c r="F41" s="170" t="s">
        <v>164</v>
      </c>
      <c r="G41" s="170" t="s">
        <v>164</v>
      </c>
      <c r="H41" s="170" t="s">
        <v>164</v>
      </c>
      <c r="I41" s="170" t="s">
        <v>164</v>
      </c>
      <c r="J41" s="170" t="s">
        <v>164</v>
      </c>
      <c r="K41" s="170" t="s">
        <v>164</v>
      </c>
      <c r="L41" s="170" t="s">
        <v>164</v>
      </c>
      <c r="M41" s="280" t="s">
        <v>164</v>
      </c>
    </row>
    <row r="42" spans="1:13" ht="23.25" customHeight="1" x14ac:dyDescent="0.2">
      <c r="A42" s="32">
        <v>2</v>
      </c>
      <c r="B42" s="733" t="s">
        <v>83</v>
      </c>
      <c r="C42" s="734" t="s">
        <v>84</v>
      </c>
      <c r="D42" s="33" t="s">
        <v>85</v>
      </c>
      <c r="E42" s="170" t="s">
        <v>164</v>
      </c>
      <c r="F42" s="170" t="s">
        <v>164</v>
      </c>
      <c r="G42" s="170" t="s">
        <v>164</v>
      </c>
      <c r="H42" s="170" t="s">
        <v>164</v>
      </c>
      <c r="I42" s="170" t="s">
        <v>164</v>
      </c>
      <c r="J42" s="170" t="s">
        <v>164</v>
      </c>
      <c r="K42" s="170" t="s">
        <v>164</v>
      </c>
      <c r="L42" s="170" t="s">
        <v>164</v>
      </c>
      <c r="M42" s="280" t="s">
        <v>164</v>
      </c>
    </row>
    <row r="43" spans="1:13" ht="23.25" customHeight="1" x14ac:dyDescent="0.2">
      <c r="A43" s="34">
        <v>3</v>
      </c>
      <c r="B43" s="733"/>
      <c r="C43" s="734"/>
      <c r="D43" s="35" t="s">
        <v>86</v>
      </c>
      <c r="E43" s="170" t="s">
        <v>164</v>
      </c>
      <c r="F43" s="170" t="s">
        <v>164</v>
      </c>
      <c r="G43" s="170" t="s">
        <v>164</v>
      </c>
      <c r="H43" s="170" t="s">
        <v>164</v>
      </c>
      <c r="I43" s="170" t="s">
        <v>164</v>
      </c>
      <c r="J43" s="170" t="s">
        <v>164</v>
      </c>
      <c r="K43" s="170" t="s">
        <v>164</v>
      </c>
      <c r="L43" s="170" t="s">
        <v>164</v>
      </c>
      <c r="M43" s="280" t="s">
        <v>164</v>
      </c>
    </row>
    <row r="44" spans="1:13" ht="23.25" customHeight="1" x14ac:dyDescent="0.2">
      <c r="A44" s="34">
        <v>4</v>
      </c>
      <c r="B44" s="733"/>
      <c r="C44" s="735" t="s">
        <v>87</v>
      </c>
      <c r="D44" s="36" t="s">
        <v>85</v>
      </c>
      <c r="E44" s="170" t="s">
        <v>164</v>
      </c>
      <c r="F44" s="170" t="s">
        <v>164</v>
      </c>
      <c r="G44" s="170" t="s">
        <v>164</v>
      </c>
      <c r="H44" s="170" t="s">
        <v>164</v>
      </c>
      <c r="I44" s="170" t="s">
        <v>164</v>
      </c>
      <c r="J44" s="170" t="s">
        <v>164</v>
      </c>
      <c r="K44" s="170" t="s">
        <v>164</v>
      </c>
      <c r="L44" s="170" t="s">
        <v>164</v>
      </c>
      <c r="M44" s="280" t="s">
        <v>164</v>
      </c>
    </row>
    <row r="45" spans="1:13" ht="23.25" customHeight="1" x14ac:dyDescent="0.2">
      <c r="A45" s="34">
        <v>5</v>
      </c>
      <c r="B45" s="733"/>
      <c r="C45" s="735"/>
      <c r="D45" s="36" t="s">
        <v>86</v>
      </c>
      <c r="E45" s="170" t="s">
        <v>164</v>
      </c>
      <c r="F45" s="170" t="s">
        <v>164</v>
      </c>
      <c r="G45" s="170" t="s">
        <v>164</v>
      </c>
      <c r="H45" s="170" t="s">
        <v>164</v>
      </c>
      <c r="I45" s="170" t="s">
        <v>164</v>
      </c>
      <c r="J45" s="170" t="s">
        <v>164</v>
      </c>
      <c r="K45" s="170" t="s">
        <v>164</v>
      </c>
      <c r="L45" s="170" t="s">
        <v>164</v>
      </c>
      <c r="M45" s="280" t="s">
        <v>164</v>
      </c>
    </row>
    <row r="46" spans="1:13" ht="23.25" customHeight="1" x14ac:dyDescent="0.2">
      <c r="A46" s="34">
        <v>6</v>
      </c>
      <c r="B46" s="736" t="s">
        <v>88</v>
      </c>
      <c r="C46" s="296" t="s">
        <v>84</v>
      </c>
      <c r="D46" s="36" t="s">
        <v>86</v>
      </c>
      <c r="E46" s="170" t="s">
        <v>164</v>
      </c>
      <c r="F46" s="170" t="s">
        <v>164</v>
      </c>
      <c r="G46" s="170" t="s">
        <v>164</v>
      </c>
      <c r="H46" s="170" t="s">
        <v>164</v>
      </c>
      <c r="I46" s="170" t="s">
        <v>164</v>
      </c>
      <c r="J46" s="170" t="s">
        <v>164</v>
      </c>
      <c r="K46" s="170" t="s">
        <v>164</v>
      </c>
      <c r="L46" s="170" t="s">
        <v>164</v>
      </c>
      <c r="M46" s="280" t="s">
        <v>164</v>
      </c>
    </row>
    <row r="47" spans="1:13" ht="23.25" customHeight="1" x14ac:dyDescent="0.2">
      <c r="A47" s="34">
        <v>7</v>
      </c>
      <c r="B47" s="736"/>
      <c r="C47" s="296" t="s">
        <v>87</v>
      </c>
      <c r="D47" s="36" t="s">
        <v>86</v>
      </c>
      <c r="E47" s="170">
        <v>1</v>
      </c>
      <c r="F47" s="170">
        <v>92</v>
      </c>
      <c r="G47" s="170" t="s">
        <v>164</v>
      </c>
      <c r="H47" s="170" t="s">
        <v>164</v>
      </c>
      <c r="I47" s="170" t="s">
        <v>164</v>
      </c>
      <c r="J47" s="170" t="s">
        <v>164</v>
      </c>
      <c r="K47" s="170" t="s">
        <v>164</v>
      </c>
      <c r="L47" s="170" t="s">
        <v>164</v>
      </c>
      <c r="M47" s="280" t="s">
        <v>164</v>
      </c>
    </row>
    <row r="48" spans="1:13" ht="23.25" customHeight="1" x14ac:dyDescent="0.2">
      <c r="A48" s="34">
        <v>8</v>
      </c>
      <c r="B48" s="737" t="s">
        <v>89</v>
      </c>
      <c r="C48" s="296" t="s">
        <v>84</v>
      </c>
      <c r="D48" s="36" t="s">
        <v>86</v>
      </c>
      <c r="E48" s="170" t="s">
        <v>164</v>
      </c>
      <c r="F48" s="170" t="s">
        <v>164</v>
      </c>
      <c r="G48" s="170" t="s">
        <v>164</v>
      </c>
      <c r="H48" s="170" t="s">
        <v>164</v>
      </c>
      <c r="I48" s="170" t="s">
        <v>164</v>
      </c>
      <c r="J48" s="170" t="s">
        <v>164</v>
      </c>
      <c r="K48" s="170" t="s">
        <v>164</v>
      </c>
      <c r="L48" s="170" t="s">
        <v>164</v>
      </c>
      <c r="M48" s="280" t="s">
        <v>164</v>
      </c>
    </row>
    <row r="49" spans="1:13" ht="23.25" customHeight="1" x14ac:dyDescent="0.2">
      <c r="A49" s="34">
        <v>9</v>
      </c>
      <c r="B49" s="737"/>
      <c r="C49" s="41" t="s">
        <v>87</v>
      </c>
      <c r="D49" s="37" t="s">
        <v>86</v>
      </c>
      <c r="E49" s="170" t="s">
        <v>164</v>
      </c>
      <c r="F49" s="170" t="s">
        <v>164</v>
      </c>
      <c r="G49" s="170" t="s">
        <v>164</v>
      </c>
      <c r="H49" s="170" t="s">
        <v>164</v>
      </c>
      <c r="I49" s="170" t="s">
        <v>164</v>
      </c>
      <c r="J49" s="170" t="s">
        <v>164</v>
      </c>
      <c r="K49" s="170" t="s">
        <v>164</v>
      </c>
      <c r="L49" s="170" t="s">
        <v>164</v>
      </c>
      <c r="M49" s="280" t="s">
        <v>164</v>
      </c>
    </row>
    <row r="50" spans="1:13" ht="21" customHeight="1" x14ac:dyDescent="0.2">
      <c r="A50" s="38">
        <v>10</v>
      </c>
      <c r="B50" s="736" t="s">
        <v>174</v>
      </c>
      <c r="C50" s="736"/>
      <c r="D50" s="736"/>
      <c r="E50" s="170" t="s">
        <v>164</v>
      </c>
      <c r="F50" s="170" t="s">
        <v>164</v>
      </c>
      <c r="G50" s="170" t="s">
        <v>164</v>
      </c>
      <c r="H50" s="170" t="s">
        <v>164</v>
      </c>
      <c r="I50" s="170" t="s">
        <v>164</v>
      </c>
      <c r="J50" s="170" t="s">
        <v>164</v>
      </c>
      <c r="K50" s="170" t="s">
        <v>164</v>
      </c>
      <c r="L50" s="170" t="s">
        <v>164</v>
      </c>
      <c r="M50" s="280" t="s">
        <v>164</v>
      </c>
    </row>
    <row r="51" spans="1:13" ht="16.5" customHeight="1" x14ac:dyDescent="0.2">
      <c r="A51" s="38">
        <v>11</v>
      </c>
      <c r="B51" s="736" t="s">
        <v>96</v>
      </c>
      <c r="C51" s="736"/>
      <c r="D51" s="736"/>
      <c r="E51" s="170">
        <f t="shared" ref="E51:M51" si="1">SUM(E41:E50)</f>
        <v>1</v>
      </c>
      <c r="F51" s="170">
        <f t="shared" si="1"/>
        <v>92</v>
      </c>
      <c r="G51" s="170">
        <f t="shared" si="1"/>
        <v>0</v>
      </c>
      <c r="H51" s="170">
        <f t="shared" si="1"/>
        <v>0</v>
      </c>
      <c r="I51" s="170">
        <f t="shared" si="1"/>
        <v>0</v>
      </c>
      <c r="J51" s="170">
        <f t="shared" si="1"/>
        <v>0</v>
      </c>
      <c r="K51" s="170">
        <f t="shared" si="1"/>
        <v>0</v>
      </c>
      <c r="L51" s="170">
        <f t="shared" si="1"/>
        <v>0</v>
      </c>
      <c r="M51" s="320">
        <f t="shared" si="1"/>
        <v>0</v>
      </c>
    </row>
    <row r="52" spans="1:13" ht="18.75" customHeight="1" x14ac:dyDescent="0.2">
      <c r="A52" s="38">
        <v>12</v>
      </c>
      <c r="B52" s="738" t="s">
        <v>107</v>
      </c>
      <c r="C52" s="738"/>
      <c r="D52" s="738"/>
      <c r="E52" s="170" t="s">
        <v>164</v>
      </c>
      <c r="F52" s="170" t="s">
        <v>164</v>
      </c>
      <c r="G52" s="170" t="s">
        <v>164</v>
      </c>
      <c r="H52" s="170" t="s">
        <v>164</v>
      </c>
      <c r="I52" s="170" t="s">
        <v>164</v>
      </c>
      <c r="J52" s="170" t="s">
        <v>164</v>
      </c>
      <c r="K52" s="170" t="s">
        <v>164</v>
      </c>
      <c r="L52" s="170" t="s">
        <v>164</v>
      </c>
      <c r="M52" s="280" t="s">
        <v>164</v>
      </c>
    </row>
    <row r="56" spans="1:13" x14ac:dyDescent="0.2">
      <c r="B56" s="20"/>
      <c r="C56" s="20"/>
      <c r="D56" s="20"/>
      <c r="E56" s="20"/>
      <c r="F56" s="20"/>
      <c r="G56" s="20"/>
      <c r="H56" s="20"/>
      <c r="I56" s="20"/>
      <c r="J56" s="20"/>
      <c r="K56" s="20"/>
      <c r="M56" s="28" t="s">
        <v>175</v>
      </c>
    </row>
    <row r="57" spans="1:13" x14ac:dyDescent="0.2">
      <c r="B57" s="20"/>
      <c r="C57" s="20"/>
      <c r="D57" s="20"/>
      <c r="E57" s="20"/>
      <c r="F57" s="20"/>
      <c r="G57" s="20"/>
      <c r="H57" s="20"/>
      <c r="I57" s="20"/>
      <c r="J57" s="20"/>
      <c r="K57" s="20"/>
      <c r="M57" s="29" t="s">
        <v>15</v>
      </c>
    </row>
    <row r="58" spans="1:13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M58" s="28" t="s">
        <v>1</v>
      </c>
    </row>
    <row r="59" spans="1:13" ht="18.75" customHeight="1" x14ac:dyDescent="0.3">
      <c r="A59" s="739" t="s">
        <v>108</v>
      </c>
      <c r="B59" s="739"/>
      <c r="C59" s="739"/>
      <c r="D59" s="739"/>
      <c r="E59" s="739"/>
      <c r="F59" s="739"/>
      <c r="G59" s="739"/>
      <c r="H59" s="739"/>
      <c r="I59" s="739"/>
      <c r="J59" s="739"/>
      <c r="K59" s="739"/>
      <c r="L59" s="739"/>
      <c r="M59" s="739"/>
    </row>
    <row r="60" spans="1:13" ht="18.75" customHeight="1" x14ac:dyDescent="0.3">
      <c r="A60" s="739" t="s">
        <v>70</v>
      </c>
      <c r="B60" s="739"/>
      <c r="C60" s="739"/>
      <c r="D60" s="739"/>
      <c r="E60" s="739"/>
      <c r="F60" s="739"/>
      <c r="G60" s="739"/>
      <c r="H60" s="739"/>
      <c r="I60" s="739"/>
      <c r="J60" s="739"/>
      <c r="K60" s="739"/>
      <c r="L60" s="739"/>
      <c r="M60" s="739"/>
    </row>
    <row r="61" spans="1:13" ht="15.75" x14ac:dyDescent="0.25">
      <c r="A61" s="740" t="s">
        <v>98</v>
      </c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</row>
    <row r="62" spans="1:13" ht="18" customHeight="1" x14ac:dyDescent="0.2">
      <c r="A62" s="741" t="s">
        <v>13</v>
      </c>
      <c r="B62" s="741"/>
      <c r="C62" s="741"/>
      <c r="D62" s="741"/>
      <c r="E62" s="741"/>
      <c r="F62" s="741"/>
      <c r="G62" s="741"/>
      <c r="H62" s="741"/>
      <c r="I62" s="741"/>
      <c r="J62" s="741"/>
      <c r="K62" s="741"/>
      <c r="L62" s="741"/>
      <c r="M62" s="741"/>
    </row>
    <row r="63" spans="1:13" ht="15.75" x14ac:dyDescent="0.25">
      <c r="A63" s="742" t="s">
        <v>97</v>
      </c>
      <c r="B63" s="743"/>
      <c r="C63" s="743"/>
      <c r="D63" s="743"/>
      <c r="E63" s="743"/>
      <c r="F63" s="743"/>
      <c r="G63" s="743"/>
      <c r="H63" s="743"/>
      <c r="I63" s="743"/>
      <c r="J63" s="743"/>
      <c r="K63" s="743"/>
      <c r="L63" s="743"/>
      <c r="M63" s="743"/>
    </row>
    <row r="64" spans="1:13" ht="9.75" customHeight="1" x14ac:dyDescent="0.2">
      <c r="A64" s="744" t="s">
        <v>71</v>
      </c>
      <c r="B64" s="745"/>
      <c r="C64" s="745"/>
      <c r="D64" s="745"/>
      <c r="E64" s="745"/>
      <c r="F64" s="745"/>
      <c r="G64" s="745"/>
      <c r="H64" s="745"/>
      <c r="I64" s="745"/>
      <c r="J64" s="745"/>
      <c r="K64" s="745"/>
      <c r="L64" s="745"/>
      <c r="M64" s="745"/>
    </row>
    <row r="65" spans="1:13" ht="15.75" x14ac:dyDescent="0.25">
      <c r="A65" s="746" t="s">
        <v>537</v>
      </c>
      <c r="B65" s="746"/>
      <c r="C65" s="746"/>
      <c r="D65" s="746"/>
      <c r="E65" s="746"/>
      <c r="F65" s="746"/>
      <c r="G65" s="746"/>
      <c r="H65" s="746"/>
      <c r="I65" s="747"/>
      <c r="J65" s="747"/>
      <c r="K65" s="747"/>
      <c r="L65" s="747"/>
      <c r="M65" s="747"/>
    </row>
    <row r="66" spans="1:13" ht="34.5" customHeight="1" thickBot="1" x14ac:dyDescent="0.25">
      <c r="A66" s="748" t="s">
        <v>72</v>
      </c>
      <c r="B66" s="749" t="s">
        <v>73</v>
      </c>
      <c r="C66" s="749"/>
      <c r="D66" s="749"/>
      <c r="E66" s="750" t="s">
        <v>101</v>
      </c>
      <c r="F66" s="750"/>
      <c r="G66" s="751" t="s">
        <v>102</v>
      </c>
      <c r="H66" s="752"/>
      <c r="I66" s="753" t="s">
        <v>103</v>
      </c>
      <c r="J66" s="754"/>
      <c r="K66" s="754"/>
      <c r="L66" s="754"/>
      <c r="M66" s="755"/>
    </row>
    <row r="67" spans="1:13" ht="13.5" customHeight="1" thickBot="1" x14ac:dyDescent="0.25">
      <c r="A67" s="748"/>
      <c r="B67" s="749"/>
      <c r="C67" s="749"/>
      <c r="D67" s="749"/>
      <c r="E67" s="751" t="s">
        <v>76</v>
      </c>
      <c r="F67" s="751" t="s">
        <v>77</v>
      </c>
      <c r="G67" s="751" t="s">
        <v>76</v>
      </c>
      <c r="H67" s="752" t="s">
        <v>77</v>
      </c>
      <c r="I67" s="756" t="s">
        <v>76</v>
      </c>
      <c r="J67" s="751" t="s">
        <v>77</v>
      </c>
      <c r="K67" s="751" t="s">
        <v>78</v>
      </c>
      <c r="L67" s="751"/>
      <c r="M67" s="757"/>
    </row>
    <row r="68" spans="1:13" ht="38.25" customHeight="1" thickBot="1" x14ac:dyDescent="0.25">
      <c r="A68" s="748"/>
      <c r="B68" s="749"/>
      <c r="C68" s="749"/>
      <c r="D68" s="749"/>
      <c r="E68" s="751"/>
      <c r="F68" s="751"/>
      <c r="G68" s="751"/>
      <c r="H68" s="752"/>
      <c r="I68" s="756"/>
      <c r="J68" s="751"/>
      <c r="K68" s="39" t="s">
        <v>104</v>
      </c>
      <c r="L68" s="40" t="s">
        <v>105</v>
      </c>
      <c r="M68" s="165" t="s">
        <v>80</v>
      </c>
    </row>
    <row r="69" spans="1:13" ht="13.5" thickBot="1" x14ac:dyDescent="0.25">
      <c r="A69" s="748"/>
      <c r="B69" s="758">
        <v>1</v>
      </c>
      <c r="C69" s="758"/>
      <c r="D69" s="758"/>
      <c r="E69" s="24">
        <v>2</v>
      </c>
      <c r="F69" s="24">
        <v>3</v>
      </c>
      <c r="G69" s="24">
        <v>4</v>
      </c>
      <c r="H69" s="164">
        <v>5</v>
      </c>
      <c r="I69" s="166">
        <v>6</v>
      </c>
      <c r="J69" s="24">
        <v>7</v>
      </c>
      <c r="K69" s="24">
        <v>8</v>
      </c>
      <c r="L69" s="24">
        <v>9</v>
      </c>
      <c r="M69" s="167">
        <v>10</v>
      </c>
    </row>
    <row r="70" spans="1:13" x14ac:dyDescent="0.2">
      <c r="A70" s="31">
        <v>1</v>
      </c>
      <c r="B70" s="732" t="s">
        <v>106</v>
      </c>
      <c r="C70" s="732"/>
      <c r="D70" s="732"/>
      <c r="E70" s="170" t="s">
        <v>164</v>
      </c>
      <c r="F70" s="170" t="s">
        <v>164</v>
      </c>
      <c r="G70" s="170" t="s">
        <v>164</v>
      </c>
      <c r="H70" s="170" t="s">
        <v>164</v>
      </c>
      <c r="I70" s="170" t="s">
        <v>164</v>
      </c>
      <c r="J70" s="170" t="s">
        <v>164</v>
      </c>
      <c r="K70" s="170" t="s">
        <v>164</v>
      </c>
      <c r="L70" s="170" t="s">
        <v>164</v>
      </c>
      <c r="M70" s="280" t="s">
        <v>164</v>
      </c>
    </row>
    <row r="71" spans="1:13" ht="23.25" customHeight="1" x14ac:dyDescent="0.2">
      <c r="A71" s="32">
        <v>2</v>
      </c>
      <c r="B71" s="733" t="s">
        <v>83</v>
      </c>
      <c r="C71" s="734" t="s">
        <v>84</v>
      </c>
      <c r="D71" s="33" t="s">
        <v>85</v>
      </c>
      <c r="E71" s="170" t="s">
        <v>164</v>
      </c>
      <c r="F71" s="170" t="s">
        <v>164</v>
      </c>
      <c r="G71" s="170" t="s">
        <v>164</v>
      </c>
      <c r="H71" s="170" t="s">
        <v>164</v>
      </c>
      <c r="I71" s="170" t="s">
        <v>164</v>
      </c>
      <c r="J71" s="170" t="s">
        <v>164</v>
      </c>
      <c r="K71" s="170" t="s">
        <v>164</v>
      </c>
      <c r="L71" s="170" t="s">
        <v>164</v>
      </c>
      <c r="M71" s="280" t="s">
        <v>164</v>
      </c>
    </row>
    <row r="72" spans="1:13" ht="23.25" customHeight="1" x14ac:dyDescent="0.2">
      <c r="A72" s="34">
        <v>3</v>
      </c>
      <c r="B72" s="733"/>
      <c r="C72" s="734"/>
      <c r="D72" s="35" t="s">
        <v>86</v>
      </c>
      <c r="E72" s="170" t="s">
        <v>164</v>
      </c>
      <c r="F72" s="170" t="s">
        <v>164</v>
      </c>
      <c r="G72" s="170" t="s">
        <v>164</v>
      </c>
      <c r="H72" s="170" t="s">
        <v>164</v>
      </c>
      <c r="I72" s="170" t="s">
        <v>164</v>
      </c>
      <c r="J72" s="170" t="s">
        <v>164</v>
      </c>
      <c r="K72" s="170" t="s">
        <v>164</v>
      </c>
      <c r="L72" s="170" t="s">
        <v>164</v>
      </c>
      <c r="M72" s="280" t="s">
        <v>164</v>
      </c>
    </row>
    <row r="73" spans="1:13" ht="23.25" customHeight="1" x14ac:dyDescent="0.2">
      <c r="A73" s="34">
        <v>4</v>
      </c>
      <c r="B73" s="733"/>
      <c r="C73" s="735" t="s">
        <v>87</v>
      </c>
      <c r="D73" s="36" t="s">
        <v>85</v>
      </c>
      <c r="E73" s="170" t="s">
        <v>164</v>
      </c>
      <c r="F73" s="170" t="s">
        <v>164</v>
      </c>
      <c r="G73" s="170" t="s">
        <v>164</v>
      </c>
      <c r="H73" s="170" t="s">
        <v>164</v>
      </c>
      <c r="I73" s="170" t="s">
        <v>164</v>
      </c>
      <c r="J73" s="170" t="s">
        <v>164</v>
      </c>
      <c r="K73" s="170" t="s">
        <v>164</v>
      </c>
      <c r="L73" s="170" t="s">
        <v>164</v>
      </c>
      <c r="M73" s="280" t="s">
        <v>164</v>
      </c>
    </row>
    <row r="74" spans="1:13" ht="23.25" customHeight="1" x14ac:dyDescent="0.2">
      <c r="A74" s="34">
        <v>5</v>
      </c>
      <c r="B74" s="733"/>
      <c r="C74" s="735"/>
      <c r="D74" s="36" t="s">
        <v>86</v>
      </c>
      <c r="E74" s="170" t="s">
        <v>164</v>
      </c>
      <c r="F74" s="170" t="s">
        <v>164</v>
      </c>
      <c r="G74" s="170" t="s">
        <v>164</v>
      </c>
      <c r="H74" s="170" t="s">
        <v>164</v>
      </c>
      <c r="I74" s="170" t="s">
        <v>164</v>
      </c>
      <c r="J74" s="170" t="s">
        <v>164</v>
      </c>
      <c r="K74" s="170" t="s">
        <v>164</v>
      </c>
      <c r="L74" s="170" t="s">
        <v>164</v>
      </c>
      <c r="M74" s="280" t="s">
        <v>164</v>
      </c>
    </row>
    <row r="75" spans="1:13" ht="23.25" customHeight="1" x14ac:dyDescent="0.2">
      <c r="A75" s="34">
        <v>6</v>
      </c>
      <c r="B75" s="736" t="s">
        <v>88</v>
      </c>
      <c r="C75" s="303" t="s">
        <v>84</v>
      </c>
      <c r="D75" s="36" t="s">
        <v>86</v>
      </c>
      <c r="E75" s="170" t="s">
        <v>164</v>
      </c>
      <c r="F75" s="170" t="s">
        <v>164</v>
      </c>
      <c r="G75" s="170" t="s">
        <v>164</v>
      </c>
      <c r="H75" s="170" t="s">
        <v>164</v>
      </c>
      <c r="I75" s="170" t="s">
        <v>164</v>
      </c>
      <c r="J75" s="170" t="s">
        <v>164</v>
      </c>
      <c r="K75" s="170" t="s">
        <v>164</v>
      </c>
      <c r="L75" s="170" t="s">
        <v>164</v>
      </c>
      <c r="M75" s="280" t="s">
        <v>164</v>
      </c>
    </row>
    <row r="76" spans="1:13" ht="23.25" customHeight="1" x14ac:dyDescent="0.2">
      <c r="A76" s="34">
        <v>7</v>
      </c>
      <c r="B76" s="736"/>
      <c r="C76" s="303" t="s">
        <v>87</v>
      </c>
      <c r="D76" s="36" t="s">
        <v>86</v>
      </c>
      <c r="E76" s="170" t="s">
        <v>164</v>
      </c>
      <c r="F76" s="170" t="s">
        <v>164</v>
      </c>
      <c r="G76" s="170">
        <v>1</v>
      </c>
      <c r="H76" s="170">
        <v>92</v>
      </c>
      <c r="I76" s="170" t="s">
        <v>164</v>
      </c>
      <c r="J76" s="170" t="s">
        <v>164</v>
      </c>
      <c r="K76" s="170" t="s">
        <v>164</v>
      </c>
      <c r="L76" s="170" t="s">
        <v>164</v>
      </c>
      <c r="M76" s="280" t="s">
        <v>164</v>
      </c>
    </row>
    <row r="77" spans="1:13" ht="23.25" customHeight="1" x14ac:dyDescent="0.2">
      <c r="A77" s="34">
        <v>8</v>
      </c>
      <c r="B77" s="737" t="s">
        <v>89</v>
      </c>
      <c r="C77" s="303" t="s">
        <v>84</v>
      </c>
      <c r="D77" s="36" t="s">
        <v>86</v>
      </c>
      <c r="E77" s="170" t="s">
        <v>164</v>
      </c>
      <c r="F77" s="170" t="s">
        <v>164</v>
      </c>
      <c r="G77" s="170" t="s">
        <v>164</v>
      </c>
      <c r="H77" s="170" t="s">
        <v>164</v>
      </c>
      <c r="I77" s="170" t="s">
        <v>164</v>
      </c>
      <c r="J77" s="170" t="s">
        <v>164</v>
      </c>
      <c r="K77" s="170" t="s">
        <v>164</v>
      </c>
      <c r="L77" s="170" t="s">
        <v>164</v>
      </c>
      <c r="M77" s="280" t="s">
        <v>164</v>
      </c>
    </row>
    <row r="78" spans="1:13" ht="23.25" customHeight="1" x14ac:dyDescent="0.2">
      <c r="A78" s="34">
        <v>9</v>
      </c>
      <c r="B78" s="737"/>
      <c r="C78" s="41" t="s">
        <v>87</v>
      </c>
      <c r="D78" s="37" t="s">
        <v>86</v>
      </c>
      <c r="E78" s="170" t="s">
        <v>164</v>
      </c>
      <c r="F78" s="170" t="s">
        <v>164</v>
      </c>
      <c r="G78" s="170" t="s">
        <v>164</v>
      </c>
      <c r="H78" s="170" t="s">
        <v>164</v>
      </c>
      <c r="I78" s="170" t="s">
        <v>164</v>
      </c>
      <c r="J78" s="170" t="s">
        <v>164</v>
      </c>
      <c r="K78" s="170" t="s">
        <v>164</v>
      </c>
      <c r="L78" s="170" t="s">
        <v>164</v>
      </c>
      <c r="M78" s="280" t="s">
        <v>164</v>
      </c>
    </row>
    <row r="79" spans="1:13" ht="21" customHeight="1" x14ac:dyDescent="0.2">
      <c r="A79" s="38">
        <v>10</v>
      </c>
      <c r="B79" s="736" t="s">
        <v>174</v>
      </c>
      <c r="C79" s="736"/>
      <c r="D79" s="736"/>
      <c r="E79" s="170" t="s">
        <v>164</v>
      </c>
      <c r="F79" s="170" t="s">
        <v>164</v>
      </c>
      <c r="G79" s="170" t="s">
        <v>164</v>
      </c>
      <c r="H79" s="170" t="s">
        <v>164</v>
      </c>
      <c r="I79" s="170" t="s">
        <v>164</v>
      </c>
      <c r="J79" s="170" t="s">
        <v>164</v>
      </c>
      <c r="K79" s="170" t="s">
        <v>164</v>
      </c>
      <c r="L79" s="170" t="s">
        <v>164</v>
      </c>
      <c r="M79" s="280" t="s">
        <v>164</v>
      </c>
    </row>
    <row r="80" spans="1:13" ht="16.5" customHeight="1" x14ac:dyDescent="0.2">
      <c r="A80" s="38">
        <v>11</v>
      </c>
      <c r="B80" s="736" t="s">
        <v>96</v>
      </c>
      <c r="C80" s="736"/>
      <c r="D80" s="736"/>
      <c r="E80" s="170">
        <f t="shared" ref="E80:M80" si="2">SUM(E70:E79)</f>
        <v>0</v>
      </c>
      <c r="F80" s="170">
        <f t="shared" si="2"/>
        <v>0</v>
      </c>
      <c r="G80" s="170">
        <f t="shared" si="2"/>
        <v>1</v>
      </c>
      <c r="H80" s="170">
        <f t="shared" si="2"/>
        <v>92</v>
      </c>
      <c r="I80" s="170">
        <f t="shared" si="2"/>
        <v>0</v>
      </c>
      <c r="J80" s="170">
        <f t="shared" si="2"/>
        <v>0</v>
      </c>
      <c r="K80" s="170">
        <f t="shared" si="2"/>
        <v>0</v>
      </c>
      <c r="L80" s="170">
        <f t="shared" si="2"/>
        <v>0</v>
      </c>
      <c r="M80" s="320">
        <f t="shared" si="2"/>
        <v>0</v>
      </c>
    </row>
    <row r="81" spans="1:13" ht="18.75" customHeight="1" x14ac:dyDescent="0.2">
      <c r="A81" s="38">
        <v>12</v>
      </c>
      <c r="B81" s="738" t="s">
        <v>107</v>
      </c>
      <c r="C81" s="738"/>
      <c r="D81" s="738"/>
      <c r="E81" s="170" t="s">
        <v>164</v>
      </c>
      <c r="F81" s="170" t="s">
        <v>164</v>
      </c>
      <c r="G81" s="170" t="s">
        <v>164</v>
      </c>
      <c r="H81" s="170" t="s">
        <v>164</v>
      </c>
      <c r="I81" s="170" t="s">
        <v>164</v>
      </c>
      <c r="J81" s="170" t="s">
        <v>164</v>
      </c>
      <c r="K81" s="170" t="s">
        <v>164</v>
      </c>
      <c r="L81" s="170" t="s">
        <v>164</v>
      </c>
      <c r="M81" s="280" t="s">
        <v>164</v>
      </c>
    </row>
    <row r="83" spans="1:13" x14ac:dyDescent="0.2">
      <c r="B83" s="20"/>
      <c r="C83" s="20"/>
      <c r="D83" s="20"/>
      <c r="E83" s="20"/>
      <c r="F83" s="20"/>
      <c r="G83" s="20"/>
      <c r="H83" s="20"/>
      <c r="I83" s="20"/>
      <c r="J83" s="20"/>
      <c r="K83" s="20"/>
      <c r="M83" s="28" t="s">
        <v>175</v>
      </c>
    </row>
    <row r="84" spans="1:13" x14ac:dyDescent="0.2">
      <c r="B84" s="20"/>
      <c r="C84" s="20"/>
      <c r="D84" s="20"/>
      <c r="E84" s="20"/>
      <c r="F84" s="20"/>
      <c r="G84" s="20"/>
      <c r="H84" s="20"/>
      <c r="I84" s="20"/>
      <c r="J84" s="20"/>
      <c r="K84" s="20"/>
      <c r="M84" s="29" t="s">
        <v>15</v>
      </c>
    </row>
    <row r="85" spans="1:13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M85" s="28" t="s">
        <v>1</v>
      </c>
    </row>
    <row r="86" spans="1:13" ht="18.75" customHeight="1" x14ac:dyDescent="0.3">
      <c r="A86" s="739" t="s">
        <v>108</v>
      </c>
      <c r="B86" s="739"/>
      <c r="C86" s="739"/>
      <c r="D86" s="739"/>
      <c r="E86" s="739"/>
      <c r="F86" s="739"/>
      <c r="G86" s="739"/>
      <c r="H86" s="739"/>
      <c r="I86" s="739"/>
      <c r="J86" s="739"/>
      <c r="K86" s="739"/>
      <c r="L86" s="739"/>
      <c r="M86" s="739"/>
    </row>
    <row r="87" spans="1:13" ht="18.75" customHeight="1" x14ac:dyDescent="0.3">
      <c r="A87" s="739" t="s">
        <v>70</v>
      </c>
      <c r="B87" s="739"/>
      <c r="C87" s="739"/>
      <c r="D87" s="739"/>
      <c r="E87" s="739"/>
      <c r="F87" s="739"/>
      <c r="G87" s="739"/>
      <c r="H87" s="739"/>
      <c r="I87" s="739"/>
      <c r="J87" s="739"/>
      <c r="K87" s="739"/>
      <c r="L87" s="739"/>
      <c r="M87" s="739"/>
    </row>
    <row r="88" spans="1:13" ht="15.75" x14ac:dyDescent="0.25">
      <c r="A88" s="740" t="s">
        <v>98</v>
      </c>
      <c r="B88" s="740"/>
      <c r="C88" s="740"/>
      <c r="D88" s="740"/>
      <c r="E88" s="740"/>
      <c r="F88" s="740"/>
      <c r="G88" s="740"/>
      <c r="H88" s="740"/>
      <c r="I88" s="740"/>
      <c r="J88" s="740"/>
      <c r="K88" s="740"/>
      <c r="L88" s="740"/>
      <c r="M88" s="740"/>
    </row>
    <row r="89" spans="1:13" ht="18" customHeight="1" x14ac:dyDescent="0.2">
      <c r="A89" s="741" t="s">
        <v>13</v>
      </c>
      <c r="B89" s="741"/>
      <c r="C89" s="741"/>
      <c r="D89" s="741"/>
      <c r="E89" s="741"/>
      <c r="F89" s="741"/>
      <c r="G89" s="741"/>
      <c r="H89" s="741"/>
      <c r="I89" s="741"/>
      <c r="J89" s="741"/>
      <c r="K89" s="741"/>
      <c r="L89" s="741"/>
      <c r="M89" s="741"/>
    </row>
    <row r="90" spans="1:13" ht="15.75" x14ac:dyDescent="0.25">
      <c r="A90" s="742" t="s">
        <v>97</v>
      </c>
      <c r="B90" s="743"/>
      <c r="C90" s="743"/>
      <c r="D90" s="743"/>
      <c r="E90" s="743"/>
      <c r="F90" s="743"/>
      <c r="G90" s="743"/>
      <c r="H90" s="743"/>
      <c r="I90" s="743"/>
      <c r="J90" s="743"/>
      <c r="K90" s="743"/>
      <c r="L90" s="743"/>
      <c r="M90" s="743"/>
    </row>
    <row r="91" spans="1:13" ht="9.75" customHeight="1" x14ac:dyDescent="0.2">
      <c r="A91" s="744" t="s">
        <v>71</v>
      </c>
      <c r="B91" s="745"/>
      <c r="C91" s="745"/>
      <c r="D91" s="745"/>
      <c r="E91" s="745"/>
      <c r="F91" s="745"/>
      <c r="G91" s="745"/>
      <c r="H91" s="745"/>
      <c r="I91" s="745"/>
      <c r="J91" s="745"/>
      <c r="K91" s="745"/>
      <c r="L91" s="745"/>
      <c r="M91" s="745"/>
    </row>
    <row r="92" spans="1:13" ht="15.75" x14ac:dyDescent="0.25">
      <c r="A92" s="746" t="s">
        <v>538</v>
      </c>
      <c r="B92" s="746"/>
      <c r="C92" s="746"/>
      <c r="D92" s="746"/>
      <c r="E92" s="746"/>
      <c r="F92" s="746"/>
      <c r="G92" s="746"/>
      <c r="H92" s="746"/>
      <c r="I92" s="747"/>
      <c r="J92" s="747"/>
      <c r="K92" s="747"/>
      <c r="L92" s="747"/>
      <c r="M92" s="747"/>
    </row>
    <row r="93" spans="1:13" ht="34.5" customHeight="1" thickBot="1" x14ac:dyDescent="0.25">
      <c r="A93" s="748" t="s">
        <v>72</v>
      </c>
      <c r="B93" s="749" t="s">
        <v>73</v>
      </c>
      <c r="C93" s="749"/>
      <c r="D93" s="749"/>
      <c r="E93" s="750" t="s">
        <v>101</v>
      </c>
      <c r="F93" s="750"/>
      <c r="G93" s="751" t="s">
        <v>102</v>
      </c>
      <c r="H93" s="752"/>
      <c r="I93" s="753" t="s">
        <v>103</v>
      </c>
      <c r="J93" s="754"/>
      <c r="K93" s="754"/>
      <c r="L93" s="754"/>
      <c r="M93" s="755"/>
    </row>
    <row r="94" spans="1:13" ht="13.5" customHeight="1" thickBot="1" x14ac:dyDescent="0.25">
      <c r="A94" s="748"/>
      <c r="B94" s="749"/>
      <c r="C94" s="749"/>
      <c r="D94" s="749"/>
      <c r="E94" s="751" t="s">
        <v>76</v>
      </c>
      <c r="F94" s="751" t="s">
        <v>77</v>
      </c>
      <c r="G94" s="751" t="s">
        <v>76</v>
      </c>
      <c r="H94" s="752" t="s">
        <v>77</v>
      </c>
      <c r="I94" s="756" t="s">
        <v>76</v>
      </c>
      <c r="J94" s="751" t="s">
        <v>77</v>
      </c>
      <c r="K94" s="751" t="s">
        <v>78</v>
      </c>
      <c r="L94" s="751"/>
      <c r="M94" s="757"/>
    </row>
    <row r="95" spans="1:13" ht="38.25" customHeight="1" thickBot="1" x14ac:dyDescent="0.25">
      <c r="A95" s="748"/>
      <c r="B95" s="749"/>
      <c r="C95" s="749"/>
      <c r="D95" s="749"/>
      <c r="E95" s="751"/>
      <c r="F95" s="751"/>
      <c r="G95" s="751"/>
      <c r="H95" s="752"/>
      <c r="I95" s="756"/>
      <c r="J95" s="751"/>
      <c r="K95" s="39" t="s">
        <v>104</v>
      </c>
      <c r="L95" s="40" t="s">
        <v>105</v>
      </c>
      <c r="M95" s="165" t="s">
        <v>80</v>
      </c>
    </row>
    <row r="96" spans="1:13" ht="13.5" thickBot="1" x14ac:dyDescent="0.25">
      <c r="A96" s="748"/>
      <c r="B96" s="758">
        <v>1</v>
      </c>
      <c r="C96" s="758"/>
      <c r="D96" s="758"/>
      <c r="E96" s="24">
        <v>2</v>
      </c>
      <c r="F96" s="24">
        <v>3</v>
      </c>
      <c r="G96" s="24">
        <v>4</v>
      </c>
      <c r="H96" s="164">
        <v>5</v>
      </c>
      <c r="I96" s="166">
        <v>6</v>
      </c>
      <c r="J96" s="24">
        <v>7</v>
      </c>
      <c r="K96" s="24">
        <v>8</v>
      </c>
      <c r="L96" s="24">
        <v>9</v>
      </c>
      <c r="M96" s="167">
        <v>10</v>
      </c>
    </row>
    <row r="97" spans="1:13" x14ac:dyDescent="0.2">
      <c r="A97" s="31">
        <v>1</v>
      </c>
      <c r="B97" s="732" t="s">
        <v>106</v>
      </c>
      <c r="C97" s="732"/>
      <c r="D97" s="732"/>
      <c r="E97" s="170" t="s">
        <v>164</v>
      </c>
      <c r="F97" s="170" t="s">
        <v>164</v>
      </c>
      <c r="G97" s="170" t="s">
        <v>164</v>
      </c>
      <c r="H97" s="170" t="s">
        <v>164</v>
      </c>
      <c r="I97" s="170" t="s">
        <v>164</v>
      </c>
      <c r="J97" s="170" t="s">
        <v>164</v>
      </c>
      <c r="K97" s="170" t="s">
        <v>164</v>
      </c>
      <c r="L97" s="170" t="s">
        <v>164</v>
      </c>
      <c r="M97" s="280" t="s">
        <v>164</v>
      </c>
    </row>
    <row r="98" spans="1:13" ht="23.25" customHeight="1" x14ac:dyDescent="0.2">
      <c r="A98" s="32">
        <v>2</v>
      </c>
      <c r="B98" s="733" t="s">
        <v>83</v>
      </c>
      <c r="C98" s="734" t="s">
        <v>84</v>
      </c>
      <c r="D98" s="33" t="s">
        <v>85</v>
      </c>
      <c r="E98" s="170" t="s">
        <v>164</v>
      </c>
      <c r="F98" s="170" t="s">
        <v>164</v>
      </c>
      <c r="G98" s="170" t="s">
        <v>164</v>
      </c>
      <c r="H98" s="170" t="s">
        <v>164</v>
      </c>
      <c r="I98" s="170" t="s">
        <v>164</v>
      </c>
      <c r="J98" s="170" t="s">
        <v>164</v>
      </c>
      <c r="K98" s="170" t="s">
        <v>164</v>
      </c>
      <c r="L98" s="170" t="s">
        <v>164</v>
      </c>
      <c r="M98" s="280" t="s">
        <v>164</v>
      </c>
    </row>
    <row r="99" spans="1:13" ht="23.25" customHeight="1" x14ac:dyDescent="0.2">
      <c r="A99" s="34">
        <v>3</v>
      </c>
      <c r="B99" s="733"/>
      <c r="C99" s="734"/>
      <c r="D99" s="35" t="s">
        <v>86</v>
      </c>
      <c r="E99" s="170" t="s">
        <v>164</v>
      </c>
      <c r="F99" s="170" t="s">
        <v>164</v>
      </c>
      <c r="G99" s="170" t="s">
        <v>164</v>
      </c>
      <c r="H99" s="170" t="s">
        <v>164</v>
      </c>
      <c r="I99" s="170" t="s">
        <v>164</v>
      </c>
      <c r="J99" s="170" t="s">
        <v>164</v>
      </c>
      <c r="K99" s="170" t="s">
        <v>164</v>
      </c>
      <c r="L99" s="170" t="s">
        <v>164</v>
      </c>
      <c r="M99" s="280" t="s">
        <v>164</v>
      </c>
    </row>
    <row r="100" spans="1:13" ht="23.25" customHeight="1" x14ac:dyDescent="0.2">
      <c r="A100" s="34">
        <v>4</v>
      </c>
      <c r="B100" s="733"/>
      <c r="C100" s="735" t="s">
        <v>87</v>
      </c>
      <c r="D100" s="36" t="s">
        <v>85</v>
      </c>
      <c r="E100" s="170" t="s">
        <v>164</v>
      </c>
      <c r="F100" s="170" t="s">
        <v>164</v>
      </c>
      <c r="G100" s="170" t="s">
        <v>164</v>
      </c>
      <c r="H100" s="170" t="s">
        <v>164</v>
      </c>
      <c r="I100" s="170" t="s">
        <v>164</v>
      </c>
      <c r="J100" s="170" t="s">
        <v>164</v>
      </c>
      <c r="K100" s="170" t="s">
        <v>164</v>
      </c>
      <c r="L100" s="170" t="s">
        <v>164</v>
      </c>
      <c r="M100" s="280" t="s">
        <v>164</v>
      </c>
    </row>
    <row r="101" spans="1:13" ht="23.25" customHeight="1" x14ac:dyDescent="0.2">
      <c r="A101" s="34">
        <v>5</v>
      </c>
      <c r="B101" s="733"/>
      <c r="C101" s="735"/>
      <c r="D101" s="36" t="s">
        <v>86</v>
      </c>
      <c r="E101" s="170" t="s">
        <v>164</v>
      </c>
      <c r="F101" s="170" t="s">
        <v>164</v>
      </c>
      <c r="G101" s="170" t="s">
        <v>164</v>
      </c>
      <c r="H101" s="170" t="s">
        <v>164</v>
      </c>
      <c r="I101" s="170" t="s">
        <v>164</v>
      </c>
      <c r="J101" s="170" t="s">
        <v>164</v>
      </c>
      <c r="K101" s="170" t="s">
        <v>164</v>
      </c>
      <c r="L101" s="170" t="s">
        <v>164</v>
      </c>
      <c r="M101" s="280" t="s">
        <v>164</v>
      </c>
    </row>
    <row r="102" spans="1:13" ht="23.25" customHeight="1" x14ac:dyDescent="0.2">
      <c r="A102" s="34">
        <v>6</v>
      </c>
      <c r="B102" s="736" t="s">
        <v>88</v>
      </c>
      <c r="C102" s="305" t="s">
        <v>84</v>
      </c>
      <c r="D102" s="36" t="s">
        <v>86</v>
      </c>
      <c r="E102" s="170" t="s">
        <v>164</v>
      </c>
      <c r="F102" s="170" t="s">
        <v>164</v>
      </c>
      <c r="G102" s="170" t="s">
        <v>164</v>
      </c>
      <c r="H102" s="170" t="s">
        <v>164</v>
      </c>
      <c r="I102" s="170" t="s">
        <v>164</v>
      </c>
      <c r="J102" s="170" t="s">
        <v>164</v>
      </c>
      <c r="K102" s="170" t="s">
        <v>164</v>
      </c>
      <c r="L102" s="170" t="s">
        <v>164</v>
      </c>
      <c r="M102" s="280" t="s">
        <v>164</v>
      </c>
    </row>
    <row r="103" spans="1:13" ht="23.25" customHeight="1" x14ac:dyDescent="0.2">
      <c r="A103" s="34">
        <v>7</v>
      </c>
      <c r="B103" s="736"/>
      <c r="C103" s="305" t="s">
        <v>87</v>
      </c>
      <c r="D103" s="36" t="s">
        <v>86</v>
      </c>
      <c r="E103" s="170" t="s">
        <v>164</v>
      </c>
      <c r="F103" s="170" t="s">
        <v>164</v>
      </c>
      <c r="G103" s="170" t="s">
        <v>164</v>
      </c>
      <c r="H103" s="170" t="s">
        <v>164</v>
      </c>
      <c r="I103" s="170" t="s">
        <v>164</v>
      </c>
      <c r="J103" s="170" t="s">
        <v>164</v>
      </c>
      <c r="K103" s="170" t="s">
        <v>164</v>
      </c>
      <c r="L103" s="170" t="s">
        <v>164</v>
      </c>
      <c r="M103" s="280" t="s">
        <v>164</v>
      </c>
    </row>
    <row r="104" spans="1:13" ht="23.25" customHeight="1" x14ac:dyDescent="0.2">
      <c r="A104" s="34">
        <v>8</v>
      </c>
      <c r="B104" s="737" t="s">
        <v>89</v>
      </c>
      <c r="C104" s="305" t="s">
        <v>84</v>
      </c>
      <c r="D104" s="36" t="s">
        <v>86</v>
      </c>
      <c r="E104" s="170" t="s">
        <v>164</v>
      </c>
      <c r="F104" s="170" t="s">
        <v>164</v>
      </c>
      <c r="G104" s="170" t="s">
        <v>164</v>
      </c>
      <c r="H104" s="170" t="s">
        <v>164</v>
      </c>
      <c r="I104" s="170" t="s">
        <v>164</v>
      </c>
      <c r="J104" s="170" t="s">
        <v>164</v>
      </c>
      <c r="K104" s="170" t="s">
        <v>164</v>
      </c>
      <c r="L104" s="170" t="s">
        <v>164</v>
      </c>
      <c r="M104" s="280" t="s">
        <v>164</v>
      </c>
    </row>
    <row r="105" spans="1:13" ht="23.25" customHeight="1" x14ac:dyDescent="0.2">
      <c r="A105" s="34">
        <v>9</v>
      </c>
      <c r="B105" s="737"/>
      <c r="C105" s="41" t="s">
        <v>87</v>
      </c>
      <c r="D105" s="37" t="s">
        <v>86</v>
      </c>
      <c r="E105" s="170" t="s">
        <v>164</v>
      </c>
      <c r="F105" s="170" t="s">
        <v>164</v>
      </c>
      <c r="G105" s="170" t="s">
        <v>164</v>
      </c>
      <c r="H105" s="170" t="s">
        <v>164</v>
      </c>
      <c r="I105" s="170" t="s">
        <v>164</v>
      </c>
      <c r="J105" s="170" t="s">
        <v>164</v>
      </c>
      <c r="K105" s="170" t="s">
        <v>164</v>
      </c>
      <c r="L105" s="170" t="s">
        <v>164</v>
      </c>
      <c r="M105" s="280" t="s">
        <v>164</v>
      </c>
    </row>
    <row r="106" spans="1:13" ht="21" customHeight="1" x14ac:dyDescent="0.2">
      <c r="A106" s="38">
        <v>10</v>
      </c>
      <c r="B106" s="736" t="s">
        <v>174</v>
      </c>
      <c r="C106" s="736"/>
      <c r="D106" s="736"/>
      <c r="E106" s="170" t="s">
        <v>164</v>
      </c>
      <c r="F106" s="170" t="s">
        <v>164</v>
      </c>
      <c r="G106" s="170" t="s">
        <v>164</v>
      </c>
      <c r="H106" s="170" t="s">
        <v>164</v>
      </c>
      <c r="I106" s="170" t="s">
        <v>164</v>
      </c>
      <c r="J106" s="170" t="s">
        <v>164</v>
      </c>
      <c r="K106" s="170" t="s">
        <v>164</v>
      </c>
      <c r="L106" s="170" t="s">
        <v>164</v>
      </c>
      <c r="M106" s="280" t="s">
        <v>164</v>
      </c>
    </row>
    <row r="107" spans="1:13" ht="16.5" customHeight="1" x14ac:dyDescent="0.2">
      <c r="A107" s="38">
        <v>11</v>
      </c>
      <c r="B107" s="736" t="s">
        <v>96</v>
      </c>
      <c r="C107" s="736"/>
      <c r="D107" s="736"/>
      <c r="E107" s="170">
        <f t="shared" ref="E107:M107" si="3">SUM(E97:E106)</f>
        <v>0</v>
      </c>
      <c r="F107" s="170">
        <f t="shared" si="3"/>
        <v>0</v>
      </c>
      <c r="G107" s="170">
        <f t="shared" si="3"/>
        <v>0</v>
      </c>
      <c r="H107" s="170">
        <f t="shared" si="3"/>
        <v>0</v>
      </c>
      <c r="I107" s="170">
        <f t="shared" si="3"/>
        <v>0</v>
      </c>
      <c r="J107" s="170">
        <f t="shared" si="3"/>
        <v>0</v>
      </c>
      <c r="K107" s="170">
        <f t="shared" si="3"/>
        <v>0</v>
      </c>
      <c r="L107" s="170">
        <f t="shared" si="3"/>
        <v>0</v>
      </c>
      <c r="M107" s="320">
        <f t="shared" si="3"/>
        <v>0</v>
      </c>
    </row>
    <row r="108" spans="1:13" ht="18.75" customHeight="1" x14ac:dyDescent="0.2">
      <c r="A108" s="38">
        <v>12</v>
      </c>
      <c r="B108" s="738" t="s">
        <v>107</v>
      </c>
      <c r="C108" s="738"/>
      <c r="D108" s="738"/>
      <c r="E108" s="170" t="s">
        <v>164</v>
      </c>
      <c r="F108" s="170" t="s">
        <v>164</v>
      </c>
      <c r="G108" s="170" t="s">
        <v>164</v>
      </c>
      <c r="H108" s="170" t="s">
        <v>164</v>
      </c>
      <c r="I108" s="170" t="s">
        <v>164</v>
      </c>
      <c r="J108" s="170" t="s">
        <v>164</v>
      </c>
      <c r="K108" s="170" t="s">
        <v>164</v>
      </c>
      <c r="L108" s="170" t="s">
        <v>164</v>
      </c>
      <c r="M108" s="280" t="s">
        <v>164</v>
      </c>
    </row>
    <row r="110" spans="1:13" x14ac:dyDescent="0.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M110" s="28" t="s">
        <v>175</v>
      </c>
    </row>
    <row r="111" spans="1:13" x14ac:dyDescent="0.2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M111" s="29" t="s">
        <v>15</v>
      </c>
    </row>
    <row r="112" spans="1:13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M112" s="28" t="s">
        <v>1</v>
      </c>
    </row>
    <row r="113" spans="1:13" ht="18.75" customHeight="1" x14ac:dyDescent="0.3">
      <c r="A113" s="739" t="s">
        <v>108</v>
      </c>
      <c r="B113" s="739"/>
      <c r="C113" s="739"/>
      <c r="D113" s="739"/>
      <c r="E113" s="739"/>
      <c r="F113" s="739"/>
      <c r="G113" s="739"/>
      <c r="H113" s="739"/>
      <c r="I113" s="739"/>
      <c r="J113" s="739"/>
      <c r="K113" s="739"/>
      <c r="L113" s="739"/>
      <c r="M113" s="739"/>
    </row>
    <row r="114" spans="1:13" ht="18.75" customHeight="1" x14ac:dyDescent="0.3">
      <c r="A114" s="739" t="s">
        <v>70</v>
      </c>
      <c r="B114" s="739"/>
      <c r="C114" s="739"/>
      <c r="D114" s="739"/>
      <c r="E114" s="739"/>
      <c r="F114" s="739"/>
      <c r="G114" s="739"/>
      <c r="H114" s="739"/>
      <c r="I114" s="739"/>
      <c r="J114" s="739"/>
      <c r="K114" s="739"/>
      <c r="L114" s="739"/>
      <c r="M114" s="739"/>
    </row>
    <row r="115" spans="1:13" ht="15.75" x14ac:dyDescent="0.25">
      <c r="A115" s="740" t="s">
        <v>98</v>
      </c>
      <c r="B115" s="740"/>
      <c r="C115" s="740"/>
      <c r="D115" s="740"/>
      <c r="E115" s="740"/>
      <c r="F115" s="740"/>
      <c r="G115" s="740"/>
      <c r="H115" s="740"/>
      <c r="I115" s="740"/>
      <c r="J115" s="740"/>
      <c r="K115" s="740"/>
      <c r="L115" s="740"/>
      <c r="M115" s="740"/>
    </row>
    <row r="116" spans="1:13" ht="18" customHeight="1" x14ac:dyDescent="0.2">
      <c r="A116" s="741" t="s">
        <v>13</v>
      </c>
      <c r="B116" s="741"/>
      <c r="C116" s="741"/>
      <c r="D116" s="741"/>
      <c r="E116" s="741"/>
      <c r="F116" s="741"/>
      <c r="G116" s="741"/>
      <c r="H116" s="741"/>
      <c r="I116" s="741"/>
      <c r="J116" s="741"/>
      <c r="K116" s="741"/>
      <c r="L116" s="741"/>
      <c r="M116" s="741"/>
    </row>
    <row r="117" spans="1:13" ht="15.75" x14ac:dyDescent="0.25">
      <c r="A117" s="742" t="s">
        <v>97</v>
      </c>
      <c r="B117" s="743"/>
      <c r="C117" s="743"/>
      <c r="D117" s="743"/>
      <c r="E117" s="743"/>
      <c r="F117" s="743"/>
      <c r="G117" s="743"/>
      <c r="H117" s="743"/>
      <c r="I117" s="743"/>
      <c r="J117" s="743"/>
      <c r="K117" s="743"/>
      <c r="L117" s="743"/>
      <c r="M117" s="743"/>
    </row>
    <row r="118" spans="1:13" ht="9.75" customHeight="1" x14ac:dyDescent="0.2">
      <c r="A118" s="744" t="s">
        <v>71</v>
      </c>
      <c r="B118" s="745"/>
      <c r="C118" s="745"/>
      <c r="D118" s="745"/>
      <c r="E118" s="745"/>
      <c r="F118" s="745"/>
      <c r="G118" s="745"/>
      <c r="H118" s="745"/>
      <c r="I118" s="745"/>
      <c r="J118" s="745"/>
      <c r="K118" s="745"/>
      <c r="L118" s="745"/>
      <c r="M118" s="745"/>
    </row>
    <row r="119" spans="1:13" ht="15.75" x14ac:dyDescent="0.25">
      <c r="A119" s="746" t="s">
        <v>539</v>
      </c>
      <c r="B119" s="746"/>
      <c r="C119" s="746"/>
      <c r="D119" s="746"/>
      <c r="E119" s="746"/>
      <c r="F119" s="746"/>
      <c r="G119" s="746"/>
      <c r="H119" s="746"/>
      <c r="I119" s="747"/>
      <c r="J119" s="747"/>
      <c r="K119" s="747"/>
      <c r="L119" s="747"/>
      <c r="M119" s="747"/>
    </row>
    <row r="120" spans="1:13" ht="34.5" customHeight="1" thickBot="1" x14ac:dyDescent="0.25">
      <c r="A120" s="748" t="s">
        <v>72</v>
      </c>
      <c r="B120" s="749" t="s">
        <v>73</v>
      </c>
      <c r="C120" s="749"/>
      <c r="D120" s="749"/>
      <c r="E120" s="750" t="s">
        <v>101</v>
      </c>
      <c r="F120" s="750"/>
      <c r="G120" s="751" t="s">
        <v>102</v>
      </c>
      <c r="H120" s="752"/>
      <c r="I120" s="753" t="s">
        <v>103</v>
      </c>
      <c r="J120" s="754"/>
      <c r="K120" s="754"/>
      <c r="L120" s="754"/>
      <c r="M120" s="755"/>
    </row>
    <row r="121" spans="1:13" ht="13.5" customHeight="1" thickBot="1" x14ac:dyDescent="0.25">
      <c r="A121" s="748"/>
      <c r="B121" s="749"/>
      <c r="C121" s="749"/>
      <c r="D121" s="749"/>
      <c r="E121" s="751" t="s">
        <v>76</v>
      </c>
      <c r="F121" s="751" t="s">
        <v>77</v>
      </c>
      <c r="G121" s="751" t="s">
        <v>76</v>
      </c>
      <c r="H121" s="752" t="s">
        <v>77</v>
      </c>
      <c r="I121" s="756" t="s">
        <v>76</v>
      </c>
      <c r="J121" s="751" t="s">
        <v>77</v>
      </c>
      <c r="K121" s="751" t="s">
        <v>78</v>
      </c>
      <c r="L121" s="751"/>
      <c r="M121" s="757"/>
    </row>
    <row r="122" spans="1:13" ht="38.25" customHeight="1" thickBot="1" x14ac:dyDescent="0.25">
      <c r="A122" s="748"/>
      <c r="B122" s="749"/>
      <c r="C122" s="749"/>
      <c r="D122" s="749"/>
      <c r="E122" s="751"/>
      <c r="F122" s="751"/>
      <c r="G122" s="751"/>
      <c r="H122" s="752"/>
      <c r="I122" s="756"/>
      <c r="J122" s="751"/>
      <c r="K122" s="39" t="s">
        <v>104</v>
      </c>
      <c r="L122" s="40" t="s">
        <v>105</v>
      </c>
      <c r="M122" s="165" t="s">
        <v>80</v>
      </c>
    </row>
    <row r="123" spans="1:13" ht="13.5" thickBot="1" x14ac:dyDescent="0.25">
      <c r="A123" s="748"/>
      <c r="B123" s="758">
        <v>1</v>
      </c>
      <c r="C123" s="758"/>
      <c r="D123" s="758"/>
      <c r="E123" s="24">
        <v>2</v>
      </c>
      <c r="F123" s="24">
        <v>3</v>
      </c>
      <c r="G123" s="24">
        <v>4</v>
      </c>
      <c r="H123" s="164">
        <v>5</v>
      </c>
      <c r="I123" s="166">
        <v>6</v>
      </c>
      <c r="J123" s="24">
        <v>7</v>
      </c>
      <c r="K123" s="24">
        <v>8</v>
      </c>
      <c r="L123" s="24">
        <v>9</v>
      </c>
      <c r="M123" s="167">
        <v>10</v>
      </c>
    </row>
    <row r="124" spans="1:13" x14ac:dyDescent="0.2">
      <c r="A124" s="31">
        <v>1</v>
      </c>
      <c r="B124" s="732" t="s">
        <v>106</v>
      </c>
      <c r="C124" s="732"/>
      <c r="D124" s="732"/>
      <c r="E124" s="170" t="s">
        <v>164</v>
      </c>
      <c r="F124" s="170" t="s">
        <v>164</v>
      </c>
      <c r="G124" s="170" t="s">
        <v>164</v>
      </c>
      <c r="H124" s="170" t="s">
        <v>164</v>
      </c>
      <c r="I124" s="170" t="s">
        <v>164</v>
      </c>
      <c r="J124" s="170" t="s">
        <v>164</v>
      </c>
      <c r="K124" s="170" t="s">
        <v>164</v>
      </c>
      <c r="L124" s="170" t="s">
        <v>164</v>
      </c>
      <c r="M124" s="280" t="s">
        <v>164</v>
      </c>
    </row>
    <row r="125" spans="1:13" ht="23.25" customHeight="1" x14ac:dyDescent="0.2">
      <c r="A125" s="32">
        <v>2</v>
      </c>
      <c r="B125" s="733" t="s">
        <v>83</v>
      </c>
      <c r="C125" s="734" t="s">
        <v>84</v>
      </c>
      <c r="D125" s="33" t="s">
        <v>85</v>
      </c>
      <c r="E125" s="170" t="s">
        <v>164</v>
      </c>
      <c r="F125" s="170" t="s">
        <v>164</v>
      </c>
      <c r="G125" s="170" t="s">
        <v>164</v>
      </c>
      <c r="H125" s="170" t="s">
        <v>164</v>
      </c>
      <c r="I125" s="170" t="s">
        <v>164</v>
      </c>
      <c r="J125" s="170" t="s">
        <v>164</v>
      </c>
      <c r="K125" s="170" t="s">
        <v>164</v>
      </c>
      <c r="L125" s="170" t="s">
        <v>164</v>
      </c>
      <c r="M125" s="280" t="s">
        <v>164</v>
      </c>
    </row>
    <row r="126" spans="1:13" ht="23.25" customHeight="1" x14ac:dyDescent="0.2">
      <c r="A126" s="34">
        <v>3</v>
      </c>
      <c r="B126" s="733"/>
      <c r="C126" s="734"/>
      <c r="D126" s="35" t="s">
        <v>86</v>
      </c>
      <c r="E126" s="170" t="s">
        <v>164</v>
      </c>
      <c r="F126" s="170" t="s">
        <v>164</v>
      </c>
      <c r="G126" s="170" t="s">
        <v>164</v>
      </c>
      <c r="H126" s="170" t="s">
        <v>164</v>
      </c>
      <c r="I126" s="170" t="s">
        <v>164</v>
      </c>
      <c r="J126" s="170" t="s">
        <v>164</v>
      </c>
      <c r="K126" s="170" t="s">
        <v>164</v>
      </c>
      <c r="L126" s="170" t="s">
        <v>164</v>
      </c>
      <c r="M126" s="280" t="s">
        <v>164</v>
      </c>
    </row>
    <row r="127" spans="1:13" ht="23.25" customHeight="1" x14ac:dyDescent="0.2">
      <c r="A127" s="34">
        <v>4</v>
      </c>
      <c r="B127" s="733"/>
      <c r="C127" s="735" t="s">
        <v>87</v>
      </c>
      <c r="D127" s="36" t="s">
        <v>85</v>
      </c>
      <c r="E127" s="170" t="s">
        <v>164</v>
      </c>
      <c r="F127" s="170" t="s">
        <v>164</v>
      </c>
      <c r="G127" s="170" t="s">
        <v>164</v>
      </c>
      <c r="H127" s="170" t="s">
        <v>164</v>
      </c>
      <c r="I127" s="170" t="s">
        <v>164</v>
      </c>
      <c r="J127" s="170" t="s">
        <v>164</v>
      </c>
      <c r="K127" s="170" t="s">
        <v>164</v>
      </c>
      <c r="L127" s="170" t="s">
        <v>164</v>
      </c>
      <c r="M127" s="280" t="s">
        <v>164</v>
      </c>
    </row>
    <row r="128" spans="1:13" ht="23.25" customHeight="1" x14ac:dyDescent="0.2">
      <c r="A128" s="34">
        <v>5</v>
      </c>
      <c r="B128" s="733"/>
      <c r="C128" s="735"/>
      <c r="D128" s="36" t="s">
        <v>86</v>
      </c>
      <c r="E128" s="170" t="s">
        <v>164</v>
      </c>
      <c r="F128" s="170" t="s">
        <v>164</v>
      </c>
      <c r="G128" s="170" t="s">
        <v>164</v>
      </c>
      <c r="H128" s="170" t="s">
        <v>164</v>
      </c>
      <c r="I128" s="170" t="s">
        <v>164</v>
      </c>
      <c r="J128" s="170" t="s">
        <v>164</v>
      </c>
      <c r="K128" s="170" t="s">
        <v>164</v>
      </c>
      <c r="L128" s="170" t="s">
        <v>164</v>
      </c>
      <c r="M128" s="280" t="s">
        <v>164</v>
      </c>
    </row>
    <row r="129" spans="1:13" ht="23.25" customHeight="1" x14ac:dyDescent="0.2">
      <c r="A129" s="34">
        <v>6</v>
      </c>
      <c r="B129" s="736" t="s">
        <v>88</v>
      </c>
      <c r="C129" s="317" t="s">
        <v>84</v>
      </c>
      <c r="D129" s="36" t="s">
        <v>86</v>
      </c>
      <c r="E129" s="170" t="s">
        <v>164</v>
      </c>
      <c r="F129" s="170" t="s">
        <v>164</v>
      </c>
      <c r="G129" s="170" t="s">
        <v>164</v>
      </c>
      <c r="H129" s="170" t="s">
        <v>164</v>
      </c>
      <c r="I129" s="170" t="s">
        <v>164</v>
      </c>
      <c r="J129" s="170" t="s">
        <v>164</v>
      </c>
      <c r="K129" s="170" t="s">
        <v>164</v>
      </c>
      <c r="L129" s="170" t="s">
        <v>164</v>
      </c>
      <c r="M129" s="280" t="s">
        <v>164</v>
      </c>
    </row>
    <row r="130" spans="1:13" ht="23.25" customHeight="1" x14ac:dyDescent="0.2">
      <c r="A130" s="34">
        <v>7</v>
      </c>
      <c r="B130" s="736"/>
      <c r="C130" s="317" t="s">
        <v>87</v>
      </c>
      <c r="D130" s="36" t="s">
        <v>86</v>
      </c>
      <c r="E130" s="170" t="s">
        <v>164</v>
      </c>
      <c r="F130" s="170" t="s">
        <v>164</v>
      </c>
      <c r="G130" s="170" t="s">
        <v>164</v>
      </c>
      <c r="H130" s="170" t="s">
        <v>164</v>
      </c>
      <c r="I130" s="170" t="s">
        <v>164</v>
      </c>
      <c r="J130" s="170" t="s">
        <v>164</v>
      </c>
      <c r="K130" s="170" t="s">
        <v>164</v>
      </c>
      <c r="L130" s="170" t="s">
        <v>164</v>
      </c>
      <c r="M130" s="280" t="s">
        <v>164</v>
      </c>
    </row>
    <row r="131" spans="1:13" ht="23.25" customHeight="1" x14ac:dyDescent="0.2">
      <c r="A131" s="34">
        <v>8</v>
      </c>
      <c r="B131" s="737" t="s">
        <v>89</v>
      </c>
      <c r="C131" s="317" t="s">
        <v>84</v>
      </c>
      <c r="D131" s="36" t="s">
        <v>86</v>
      </c>
      <c r="E131" s="170" t="s">
        <v>164</v>
      </c>
      <c r="F131" s="170" t="s">
        <v>164</v>
      </c>
      <c r="G131" s="170" t="s">
        <v>164</v>
      </c>
      <c r="H131" s="170" t="s">
        <v>164</v>
      </c>
      <c r="I131" s="170" t="s">
        <v>164</v>
      </c>
      <c r="J131" s="170" t="s">
        <v>164</v>
      </c>
      <c r="K131" s="170" t="s">
        <v>164</v>
      </c>
      <c r="L131" s="170" t="s">
        <v>164</v>
      </c>
      <c r="M131" s="280" t="s">
        <v>164</v>
      </c>
    </row>
    <row r="132" spans="1:13" ht="23.25" customHeight="1" x14ac:dyDescent="0.2">
      <c r="A132" s="34">
        <v>9</v>
      </c>
      <c r="B132" s="737"/>
      <c r="C132" s="41" t="s">
        <v>87</v>
      </c>
      <c r="D132" s="37" t="s">
        <v>86</v>
      </c>
      <c r="E132" s="170" t="s">
        <v>164</v>
      </c>
      <c r="F132" s="170" t="s">
        <v>164</v>
      </c>
      <c r="G132" s="170" t="s">
        <v>164</v>
      </c>
      <c r="H132" s="170" t="s">
        <v>164</v>
      </c>
      <c r="I132" s="170" t="s">
        <v>164</v>
      </c>
      <c r="J132" s="170" t="s">
        <v>164</v>
      </c>
      <c r="K132" s="170" t="s">
        <v>164</v>
      </c>
      <c r="L132" s="170" t="s">
        <v>164</v>
      </c>
      <c r="M132" s="280" t="s">
        <v>164</v>
      </c>
    </row>
    <row r="133" spans="1:13" ht="21" customHeight="1" x14ac:dyDescent="0.2">
      <c r="A133" s="38">
        <v>10</v>
      </c>
      <c r="B133" s="736" t="s">
        <v>174</v>
      </c>
      <c r="C133" s="736"/>
      <c r="D133" s="736"/>
      <c r="E133" s="170" t="s">
        <v>164</v>
      </c>
      <c r="F133" s="170" t="s">
        <v>164</v>
      </c>
      <c r="G133" s="170" t="s">
        <v>164</v>
      </c>
      <c r="H133" s="170" t="s">
        <v>164</v>
      </c>
      <c r="I133" s="170" t="s">
        <v>164</v>
      </c>
      <c r="J133" s="170" t="s">
        <v>164</v>
      </c>
      <c r="K133" s="170" t="s">
        <v>164</v>
      </c>
      <c r="L133" s="170" t="s">
        <v>164</v>
      </c>
      <c r="M133" s="280" t="s">
        <v>164</v>
      </c>
    </row>
    <row r="134" spans="1:13" ht="16.5" customHeight="1" x14ac:dyDescent="0.2">
      <c r="A134" s="38">
        <v>11</v>
      </c>
      <c r="B134" s="736" t="s">
        <v>96</v>
      </c>
      <c r="C134" s="736"/>
      <c r="D134" s="736"/>
      <c r="E134" s="170">
        <f t="shared" ref="E134:M134" si="4">SUM(E124:E133)</f>
        <v>0</v>
      </c>
      <c r="F134" s="170">
        <f t="shared" si="4"/>
        <v>0</v>
      </c>
      <c r="G134" s="170">
        <f t="shared" si="4"/>
        <v>0</v>
      </c>
      <c r="H134" s="170">
        <f t="shared" si="4"/>
        <v>0</v>
      </c>
      <c r="I134" s="170">
        <f t="shared" si="4"/>
        <v>0</v>
      </c>
      <c r="J134" s="170">
        <f t="shared" si="4"/>
        <v>0</v>
      </c>
      <c r="K134" s="170">
        <f t="shared" si="4"/>
        <v>0</v>
      </c>
      <c r="L134" s="170">
        <f t="shared" si="4"/>
        <v>0</v>
      </c>
      <c r="M134" s="320">
        <f t="shared" si="4"/>
        <v>0</v>
      </c>
    </row>
    <row r="135" spans="1:13" ht="18.75" customHeight="1" x14ac:dyDescent="0.2">
      <c r="A135" s="38">
        <v>12</v>
      </c>
      <c r="B135" s="738" t="s">
        <v>107</v>
      </c>
      <c r="C135" s="738"/>
      <c r="D135" s="738"/>
      <c r="E135" s="170" t="s">
        <v>164</v>
      </c>
      <c r="F135" s="170" t="s">
        <v>164</v>
      </c>
      <c r="G135" s="170" t="s">
        <v>164</v>
      </c>
      <c r="H135" s="170" t="s">
        <v>164</v>
      </c>
      <c r="I135" s="170" t="s">
        <v>164</v>
      </c>
      <c r="J135" s="170" t="s">
        <v>164</v>
      </c>
      <c r="K135" s="170" t="s">
        <v>164</v>
      </c>
      <c r="L135" s="170" t="s">
        <v>164</v>
      </c>
      <c r="M135" s="280" t="s">
        <v>164</v>
      </c>
    </row>
    <row r="137" spans="1:13" x14ac:dyDescent="0.2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M137" s="28" t="s">
        <v>175</v>
      </c>
    </row>
    <row r="138" spans="1:13" x14ac:dyDescent="0.2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M138" s="29" t="s">
        <v>15</v>
      </c>
    </row>
    <row r="139" spans="1:13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M139" s="28" t="s">
        <v>1</v>
      </c>
    </row>
    <row r="140" spans="1:13" ht="18.75" customHeight="1" x14ac:dyDescent="0.3">
      <c r="A140" s="739" t="s">
        <v>108</v>
      </c>
      <c r="B140" s="739"/>
      <c r="C140" s="739"/>
      <c r="D140" s="739"/>
      <c r="E140" s="739"/>
      <c r="F140" s="739"/>
      <c r="G140" s="739"/>
      <c r="H140" s="739"/>
      <c r="I140" s="739"/>
      <c r="J140" s="739"/>
      <c r="K140" s="739"/>
      <c r="L140" s="739"/>
      <c r="M140" s="739"/>
    </row>
    <row r="141" spans="1:13" ht="18.75" customHeight="1" x14ac:dyDescent="0.3">
      <c r="A141" s="739" t="s">
        <v>70</v>
      </c>
      <c r="B141" s="739"/>
      <c r="C141" s="739"/>
      <c r="D141" s="739"/>
      <c r="E141" s="739"/>
      <c r="F141" s="739"/>
      <c r="G141" s="739"/>
      <c r="H141" s="739"/>
      <c r="I141" s="739"/>
      <c r="J141" s="739"/>
      <c r="K141" s="739"/>
      <c r="L141" s="739"/>
      <c r="M141" s="739"/>
    </row>
    <row r="142" spans="1:13" ht="15.75" x14ac:dyDescent="0.25">
      <c r="A142" s="740" t="s">
        <v>98</v>
      </c>
      <c r="B142" s="740"/>
      <c r="C142" s="740"/>
      <c r="D142" s="740"/>
      <c r="E142" s="740"/>
      <c r="F142" s="740"/>
      <c r="G142" s="740"/>
      <c r="H142" s="740"/>
      <c r="I142" s="740"/>
      <c r="J142" s="740"/>
      <c r="K142" s="740"/>
      <c r="L142" s="740"/>
      <c r="M142" s="740"/>
    </row>
    <row r="143" spans="1:13" ht="18" customHeight="1" x14ac:dyDescent="0.2">
      <c r="A143" s="741" t="s">
        <v>13</v>
      </c>
      <c r="B143" s="741"/>
      <c r="C143" s="741"/>
      <c r="D143" s="741"/>
      <c r="E143" s="741"/>
      <c r="F143" s="741"/>
      <c r="G143" s="741"/>
      <c r="H143" s="741"/>
      <c r="I143" s="741"/>
      <c r="J143" s="741"/>
      <c r="K143" s="741"/>
      <c r="L143" s="741"/>
      <c r="M143" s="741"/>
    </row>
    <row r="144" spans="1:13" ht="15.75" x14ac:dyDescent="0.25">
      <c r="A144" s="742" t="s">
        <v>97</v>
      </c>
      <c r="B144" s="743"/>
      <c r="C144" s="743"/>
      <c r="D144" s="743"/>
      <c r="E144" s="743"/>
      <c r="F144" s="743"/>
      <c r="G144" s="743"/>
      <c r="H144" s="743"/>
      <c r="I144" s="743"/>
      <c r="J144" s="743"/>
      <c r="K144" s="743"/>
      <c r="L144" s="743"/>
      <c r="M144" s="743"/>
    </row>
    <row r="145" spans="1:13" ht="9.75" customHeight="1" x14ac:dyDescent="0.2">
      <c r="A145" s="744" t="s">
        <v>71</v>
      </c>
      <c r="B145" s="745"/>
      <c r="C145" s="745"/>
      <c r="D145" s="745"/>
      <c r="E145" s="745"/>
      <c r="F145" s="745"/>
      <c r="G145" s="745"/>
      <c r="H145" s="745"/>
      <c r="I145" s="745"/>
      <c r="J145" s="745"/>
      <c r="K145" s="745"/>
      <c r="L145" s="745"/>
      <c r="M145" s="745"/>
    </row>
    <row r="146" spans="1:13" ht="15.75" x14ac:dyDescent="0.25">
      <c r="A146" s="746" t="s">
        <v>678</v>
      </c>
      <c r="B146" s="746"/>
      <c r="C146" s="746"/>
      <c r="D146" s="746"/>
      <c r="E146" s="746"/>
      <c r="F146" s="746"/>
      <c r="G146" s="746"/>
      <c r="H146" s="746"/>
      <c r="I146" s="747"/>
      <c r="J146" s="747"/>
      <c r="K146" s="747"/>
      <c r="L146" s="747"/>
      <c r="M146" s="747"/>
    </row>
    <row r="147" spans="1:13" ht="34.5" customHeight="1" thickBot="1" x14ac:dyDescent="0.25">
      <c r="A147" s="748" t="s">
        <v>72</v>
      </c>
      <c r="B147" s="749" t="s">
        <v>73</v>
      </c>
      <c r="C147" s="749"/>
      <c r="D147" s="749"/>
      <c r="E147" s="750" t="s">
        <v>101</v>
      </c>
      <c r="F147" s="750"/>
      <c r="G147" s="751" t="s">
        <v>102</v>
      </c>
      <c r="H147" s="752"/>
      <c r="I147" s="753" t="s">
        <v>103</v>
      </c>
      <c r="J147" s="754"/>
      <c r="K147" s="754"/>
      <c r="L147" s="754"/>
      <c r="M147" s="755"/>
    </row>
    <row r="148" spans="1:13" ht="13.5" customHeight="1" thickBot="1" x14ac:dyDescent="0.25">
      <c r="A148" s="748"/>
      <c r="B148" s="749"/>
      <c r="C148" s="749"/>
      <c r="D148" s="749"/>
      <c r="E148" s="751" t="s">
        <v>76</v>
      </c>
      <c r="F148" s="751" t="s">
        <v>77</v>
      </c>
      <c r="G148" s="751" t="s">
        <v>76</v>
      </c>
      <c r="H148" s="752" t="s">
        <v>77</v>
      </c>
      <c r="I148" s="756" t="s">
        <v>76</v>
      </c>
      <c r="J148" s="751" t="s">
        <v>77</v>
      </c>
      <c r="K148" s="751" t="s">
        <v>78</v>
      </c>
      <c r="L148" s="751"/>
      <c r="M148" s="757"/>
    </row>
    <row r="149" spans="1:13" ht="38.25" customHeight="1" thickBot="1" x14ac:dyDescent="0.25">
      <c r="A149" s="748"/>
      <c r="B149" s="749"/>
      <c r="C149" s="749"/>
      <c r="D149" s="749"/>
      <c r="E149" s="751"/>
      <c r="F149" s="751"/>
      <c r="G149" s="751"/>
      <c r="H149" s="752"/>
      <c r="I149" s="756"/>
      <c r="J149" s="751"/>
      <c r="K149" s="39" t="s">
        <v>104</v>
      </c>
      <c r="L149" s="40" t="s">
        <v>105</v>
      </c>
      <c r="M149" s="165" t="s">
        <v>80</v>
      </c>
    </row>
    <row r="150" spans="1:13" ht="13.5" thickBot="1" x14ac:dyDescent="0.25">
      <c r="A150" s="748"/>
      <c r="B150" s="758">
        <v>1</v>
      </c>
      <c r="C150" s="758"/>
      <c r="D150" s="758"/>
      <c r="E150" s="24">
        <v>2</v>
      </c>
      <c r="F150" s="24">
        <v>3</v>
      </c>
      <c r="G150" s="24">
        <v>4</v>
      </c>
      <c r="H150" s="164">
        <v>5</v>
      </c>
      <c r="I150" s="166">
        <v>6</v>
      </c>
      <c r="J150" s="24">
        <v>7</v>
      </c>
      <c r="K150" s="24">
        <v>8</v>
      </c>
      <c r="L150" s="24">
        <v>9</v>
      </c>
      <c r="M150" s="167">
        <v>10</v>
      </c>
    </row>
    <row r="151" spans="1:13" x14ac:dyDescent="0.2">
      <c r="A151" s="31">
        <v>1</v>
      </c>
      <c r="B151" s="732" t="s">
        <v>106</v>
      </c>
      <c r="C151" s="732"/>
      <c r="D151" s="732"/>
      <c r="E151" s="170" t="s">
        <v>164</v>
      </c>
      <c r="F151" s="170" t="s">
        <v>164</v>
      </c>
      <c r="G151" s="170" t="s">
        <v>164</v>
      </c>
      <c r="H151" s="170" t="s">
        <v>164</v>
      </c>
      <c r="I151" s="170" t="s">
        <v>164</v>
      </c>
      <c r="J151" s="170" t="s">
        <v>164</v>
      </c>
      <c r="K151" s="170" t="s">
        <v>164</v>
      </c>
      <c r="L151" s="170" t="s">
        <v>164</v>
      </c>
      <c r="M151" s="280" t="s">
        <v>164</v>
      </c>
    </row>
    <row r="152" spans="1:13" ht="23.25" customHeight="1" x14ac:dyDescent="0.2">
      <c r="A152" s="32">
        <v>2</v>
      </c>
      <c r="B152" s="733" t="s">
        <v>83</v>
      </c>
      <c r="C152" s="734" t="s">
        <v>84</v>
      </c>
      <c r="D152" s="33" t="s">
        <v>85</v>
      </c>
      <c r="E152" s="170" t="s">
        <v>164</v>
      </c>
      <c r="F152" s="170" t="s">
        <v>164</v>
      </c>
      <c r="G152" s="170" t="s">
        <v>164</v>
      </c>
      <c r="H152" s="170" t="s">
        <v>164</v>
      </c>
      <c r="I152" s="170" t="s">
        <v>164</v>
      </c>
      <c r="J152" s="170" t="s">
        <v>164</v>
      </c>
      <c r="K152" s="170" t="s">
        <v>164</v>
      </c>
      <c r="L152" s="170" t="s">
        <v>164</v>
      </c>
      <c r="M152" s="280" t="s">
        <v>164</v>
      </c>
    </row>
    <row r="153" spans="1:13" ht="23.25" customHeight="1" x14ac:dyDescent="0.2">
      <c r="A153" s="34">
        <v>3</v>
      </c>
      <c r="B153" s="733"/>
      <c r="C153" s="734"/>
      <c r="D153" s="35" t="s">
        <v>86</v>
      </c>
      <c r="E153" s="170" t="s">
        <v>164</v>
      </c>
      <c r="F153" s="170" t="s">
        <v>164</v>
      </c>
      <c r="G153" s="170" t="s">
        <v>164</v>
      </c>
      <c r="H153" s="170" t="s">
        <v>164</v>
      </c>
      <c r="I153" s="170" t="s">
        <v>164</v>
      </c>
      <c r="J153" s="170" t="s">
        <v>164</v>
      </c>
      <c r="K153" s="170" t="s">
        <v>164</v>
      </c>
      <c r="L153" s="170" t="s">
        <v>164</v>
      </c>
      <c r="M153" s="280" t="s">
        <v>164</v>
      </c>
    </row>
    <row r="154" spans="1:13" ht="23.25" customHeight="1" x14ac:dyDescent="0.2">
      <c r="A154" s="34">
        <v>4</v>
      </c>
      <c r="B154" s="733"/>
      <c r="C154" s="735" t="s">
        <v>87</v>
      </c>
      <c r="D154" s="36" t="s">
        <v>85</v>
      </c>
      <c r="E154" s="170" t="s">
        <v>164</v>
      </c>
      <c r="F154" s="170" t="s">
        <v>164</v>
      </c>
      <c r="G154" s="170" t="s">
        <v>164</v>
      </c>
      <c r="H154" s="170" t="s">
        <v>164</v>
      </c>
      <c r="I154" s="170" t="s">
        <v>164</v>
      </c>
      <c r="J154" s="170" t="s">
        <v>164</v>
      </c>
      <c r="K154" s="170" t="s">
        <v>164</v>
      </c>
      <c r="L154" s="170" t="s">
        <v>164</v>
      </c>
      <c r="M154" s="280" t="s">
        <v>164</v>
      </c>
    </row>
    <row r="155" spans="1:13" ht="23.25" customHeight="1" x14ac:dyDescent="0.2">
      <c r="A155" s="34">
        <v>5</v>
      </c>
      <c r="B155" s="733"/>
      <c r="C155" s="735"/>
      <c r="D155" s="36" t="s">
        <v>86</v>
      </c>
      <c r="E155" s="170" t="s">
        <v>164</v>
      </c>
      <c r="F155" s="170" t="s">
        <v>164</v>
      </c>
      <c r="G155" s="170" t="s">
        <v>164</v>
      </c>
      <c r="H155" s="170" t="s">
        <v>164</v>
      </c>
      <c r="I155" s="170" t="s">
        <v>164</v>
      </c>
      <c r="J155" s="170" t="s">
        <v>164</v>
      </c>
      <c r="K155" s="170" t="s">
        <v>164</v>
      </c>
      <c r="L155" s="170" t="s">
        <v>164</v>
      </c>
      <c r="M155" s="280" t="s">
        <v>164</v>
      </c>
    </row>
    <row r="156" spans="1:13" ht="23.25" customHeight="1" x14ac:dyDescent="0.2">
      <c r="A156" s="34">
        <v>6</v>
      </c>
      <c r="B156" s="736" t="s">
        <v>88</v>
      </c>
      <c r="C156" s="324" t="s">
        <v>84</v>
      </c>
      <c r="D156" s="36" t="s">
        <v>86</v>
      </c>
      <c r="E156" s="170" t="s">
        <v>164</v>
      </c>
      <c r="F156" s="170" t="s">
        <v>164</v>
      </c>
      <c r="G156" s="170" t="s">
        <v>164</v>
      </c>
      <c r="H156" s="170" t="s">
        <v>164</v>
      </c>
      <c r="I156" s="170" t="s">
        <v>164</v>
      </c>
      <c r="J156" s="170" t="s">
        <v>164</v>
      </c>
      <c r="K156" s="170" t="s">
        <v>164</v>
      </c>
      <c r="L156" s="170" t="s">
        <v>164</v>
      </c>
      <c r="M156" s="280" t="s">
        <v>164</v>
      </c>
    </row>
    <row r="157" spans="1:13" ht="23.25" customHeight="1" x14ac:dyDescent="0.2">
      <c r="A157" s="34">
        <v>7</v>
      </c>
      <c r="B157" s="736"/>
      <c r="C157" s="324" t="s">
        <v>87</v>
      </c>
      <c r="D157" s="36" t="s">
        <v>86</v>
      </c>
      <c r="E157" s="170" t="s">
        <v>164</v>
      </c>
      <c r="F157" s="170" t="s">
        <v>164</v>
      </c>
      <c r="G157" s="170" t="s">
        <v>164</v>
      </c>
      <c r="H157" s="170" t="s">
        <v>164</v>
      </c>
      <c r="I157" s="170" t="s">
        <v>164</v>
      </c>
      <c r="J157" s="170" t="s">
        <v>164</v>
      </c>
      <c r="K157" s="170" t="s">
        <v>164</v>
      </c>
      <c r="L157" s="170" t="s">
        <v>164</v>
      </c>
      <c r="M157" s="280" t="s">
        <v>164</v>
      </c>
    </row>
    <row r="158" spans="1:13" ht="23.25" customHeight="1" x14ac:dyDescent="0.2">
      <c r="A158" s="34">
        <v>8</v>
      </c>
      <c r="B158" s="737" t="s">
        <v>89</v>
      </c>
      <c r="C158" s="324" t="s">
        <v>84</v>
      </c>
      <c r="D158" s="36" t="s">
        <v>86</v>
      </c>
      <c r="E158" s="170" t="s">
        <v>164</v>
      </c>
      <c r="F158" s="170" t="s">
        <v>164</v>
      </c>
      <c r="G158" s="170" t="s">
        <v>164</v>
      </c>
      <c r="H158" s="170" t="s">
        <v>164</v>
      </c>
      <c r="I158" s="170" t="s">
        <v>164</v>
      </c>
      <c r="J158" s="170" t="s">
        <v>164</v>
      </c>
      <c r="K158" s="170" t="s">
        <v>164</v>
      </c>
      <c r="L158" s="170" t="s">
        <v>164</v>
      </c>
      <c r="M158" s="280" t="s">
        <v>164</v>
      </c>
    </row>
    <row r="159" spans="1:13" ht="23.25" customHeight="1" x14ac:dyDescent="0.2">
      <c r="A159" s="34">
        <v>9</v>
      </c>
      <c r="B159" s="737"/>
      <c r="C159" s="41" t="s">
        <v>87</v>
      </c>
      <c r="D159" s="37" t="s">
        <v>86</v>
      </c>
      <c r="E159" s="170" t="s">
        <v>164</v>
      </c>
      <c r="F159" s="170" t="s">
        <v>164</v>
      </c>
      <c r="G159" s="170" t="s">
        <v>164</v>
      </c>
      <c r="H159" s="170" t="s">
        <v>164</v>
      </c>
      <c r="I159" s="170" t="s">
        <v>164</v>
      </c>
      <c r="J159" s="170" t="s">
        <v>164</v>
      </c>
      <c r="K159" s="170" t="s">
        <v>164</v>
      </c>
      <c r="L159" s="170" t="s">
        <v>164</v>
      </c>
      <c r="M159" s="280" t="s">
        <v>164</v>
      </c>
    </row>
    <row r="160" spans="1:13" ht="21" customHeight="1" x14ac:dyDescent="0.2">
      <c r="A160" s="38">
        <v>10</v>
      </c>
      <c r="B160" s="736" t="s">
        <v>174</v>
      </c>
      <c r="C160" s="736"/>
      <c r="D160" s="736"/>
      <c r="E160" s="170" t="s">
        <v>164</v>
      </c>
      <c r="F160" s="170" t="s">
        <v>164</v>
      </c>
      <c r="G160" s="170" t="s">
        <v>164</v>
      </c>
      <c r="H160" s="170" t="s">
        <v>164</v>
      </c>
      <c r="I160" s="170" t="s">
        <v>164</v>
      </c>
      <c r="J160" s="170" t="s">
        <v>164</v>
      </c>
      <c r="K160" s="170" t="s">
        <v>164</v>
      </c>
      <c r="L160" s="170" t="s">
        <v>164</v>
      </c>
      <c r="M160" s="280" t="s">
        <v>164</v>
      </c>
    </row>
    <row r="161" spans="1:13" ht="16.5" customHeight="1" x14ac:dyDescent="0.2">
      <c r="A161" s="38">
        <v>11</v>
      </c>
      <c r="B161" s="736" t="s">
        <v>96</v>
      </c>
      <c r="C161" s="736"/>
      <c r="D161" s="736"/>
      <c r="E161" s="170">
        <f t="shared" ref="E161:M161" si="5">SUM(E151:E160)</f>
        <v>0</v>
      </c>
      <c r="F161" s="170">
        <f t="shared" si="5"/>
        <v>0</v>
      </c>
      <c r="G161" s="170">
        <f t="shared" si="5"/>
        <v>0</v>
      </c>
      <c r="H161" s="170">
        <f t="shared" si="5"/>
        <v>0</v>
      </c>
      <c r="I161" s="170">
        <f t="shared" si="5"/>
        <v>0</v>
      </c>
      <c r="J161" s="170">
        <f t="shared" si="5"/>
        <v>0</v>
      </c>
      <c r="K161" s="170">
        <f t="shared" si="5"/>
        <v>0</v>
      </c>
      <c r="L161" s="170">
        <f t="shared" si="5"/>
        <v>0</v>
      </c>
      <c r="M161" s="320">
        <f t="shared" si="5"/>
        <v>0</v>
      </c>
    </row>
    <row r="162" spans="1:13" ht="18.75" customHeight="1" x14ac:dyDescent="0.2">
      <c r="A162" s="38">
        <v>12</v>
      </c>
      <c r="B162" s="738" t="s">
        <v>107</v>
      </c>
      <c r="C162" s="738"/>
      <c r="D162" s="738"/>
      <c r="E162" s="170" t="s">
        <v>164</v>
      </c>
      <c r="F162" s="170" t="s">
        <v>164</v>
      </c>
      <c r="G162" s="170" t="s">
        <v>164</v>
      </c>
      <c r="H162" s="170" t="s">
        <v>164</v>
      </c>
      <c r="I162" s="170" t="s">
        <v>164</v>
      </c>
      <c r="J162" s="170" t="s">
        <v>164</v>
      </c>
      <c r="K162" s="170" t="s">
        <v>164</v>
      </c>
      <c r="L162" s="170" t="s">
        <v>164</v>
      </c>
      <c r="M162" s="280" t="s">
        <v>164</v>
      </c>
    </row>
  </sheetData>
  <mergeCells count="174">
    <mergeCell ref="B151:D151"/>
    <mergeCell ref="B152:B155"/>
    <mergeCell ref="C152:C153"/>
    <mergeCell ref="C154:C155"/>
    <mergeCell ref="B156:B157"/>
    <mergeCell ref="B158:B159"/>
    <mergeCell ref="B160:D160"/>
    <mergeCell ref="B161:D161"/>
    <mergeCell ref="B162:D162"/>
    <mergeCell ref="A140:M140"/>
    <mergeCell ref="A141:M141"/>
    <mergeCell ref="A142:M142"/>
    <mergeCell ref="A143:M143"/>
    <mergeCell ref="A144:M144"/>
    <mergeCell ref="A145:M145"/>
    <mergeCell ref="A146:M146"/>
    <mergeCell ref="A147:A150"/>
    <mergeCell ref="B147:D149"/>
    <mergeCell ref="E147:F147"/>
    <mergeCell ref="G147:H147"/>
    <mergeCell ref="I147:M147"/>
    <mergeCell ref="E148:E149"/>
    <mergeCell ref="F148:F149"/>
    <mergeCell ref="G148:G149"/>
    <mergeCell ref="H148:H149"/>
    <mergeCell ref="I148:I149"/>
    <mergeCell ref="J148:J149"/>
    <mergeCell ref="K148:M148"/>
    <mergeCell ref="B150:D150"/>
    <mergeCell ref="B104:B105"/>
    <mergeCell ref="B106:D106"/>
    <mergeCell ref="B107:D107"/>
    <mergeCell ref="B108:D108"/>
    <mergeCell ref="B97:D97"/>
    <mergeCell ref="B98:B101"/>
    <mergeCell ref="C98:C99"/>
    <mergeCell ref="C100:C101"/>
    <mergeCell ref="B102:B103"/>
    <mergeCell ref="A91:M91"/>
    <mergeCell ref="A92:M92"/>
    <mergeCell ref="A93:A96"/>
    <mergeCell ref="B93:D95"/>
    <mergeCell ref="E93:F93"/>
    <mergeCell ref="G93:H93"/>
    <mergeCell ref="I93:M93"/>
    <mergeCell ref="E94:E95"/>
    <mergeCell ref="F94:F95"/>
    <mergeCell ref="G94:G95"/>
    <mergeCell ref="H94:H95"/>
    <mergeCell ref="I94:I95"/>
    <mergeCell ref="J94:J95"/>
    <mergeCell ref="K94:M94"/>
    <mergeCell ref="B96:D96"/>
    <mergeCell ref="A86:M86"/>
    <mergeCell ref="A87:M87"/>
    <mergeCell ref="A88:M88"/>
    <mergeCell ref="A89:M89"/>
    <mergeCell ref="A90:M90"/>
    <mergeCell ref="B77:B78"/>
    <mergeCell ref="B79:D79"/>
    <mergeCell ref="B80:D80"/>
    <mergeCell ref="B81:D81"/>
    <mergeCell ref="B70:D70"/>
    <mergeCell ref="B71:B74"/>
    <mergeCell ref="C71:C72"/>
    <mergeCell ref="C73:C74"/>
    <mergeCell ref="B75:B76"/>
    <mergeCell ref="A64:M64"/>
    <mergeCell ref="A65:M65"/>
    <mergeCell ref="A66:A69"/>
    <mergeCell ref="B66:D68"/>
    <mergeCell ref="E66:F66"/>
    <mergeCell ref="G66:H66"/>
    <mergeCell ref="I66:M66"/>
    <mergeCell ref="E67:E68"/>
    <mergeCell ref="F67:F68"/>
    <mergeCell ref="G67:G68"/>
    <mergeCell ref="H67:H68"/>
    <mergeCell ref="I67:I68"/>
    <mergeCell ref="J67:J68"/>
    <mergeCell ref="K67:M67"/>
    <mergeCell ref="B69:D69"/>
    <mergeCell ref="A59:M59"/>
    <mergeCell ref="A60:M60"/>
    <mergeCell ref="A61:M61"/>
    <mergeCell ref="A62:M62"/>
    <mergeCell ref="A63:M63"/>
    <mergeCell ref="B48:B49"/>
    <mergeCell ref="B50:D50"/>
    <mergeCell ref="B51:D51"/>
    <mergeCell ref="B52:D52"/>
    <mergeCell ref="B41:D41"/>
    <mergeCell ref="B42:B45"/>
    <mergeCell ref="C42:C43"/>
    <mergeCell ref="C44:C45"/>
    <mergeCell ref="B46:B47"/>
    <mergeCell ref="A35:M35"/>
    <mergeCell ref="A36:M36"/>
    <mergeCell ref="A37:A40"/>
    <mergeCell ref="B37:D39"/>
    <mergeCell ref="E37:F37"/>
    <mergeCell ref="G37:H37"/>
    <mergeCell ref="I37:M37"/>
    <mergeCell ref="E38:E39"/>
    <mergeCell ref="F38:F39"/>
    <mergeCell ref="G38:G39"/>
    <mergeCell ref="H38:H39"/>
    <mergeCell ref="I38:I39"/>
    <mergeCell ref="J38:J39"/>
    <mergeCell ref="K38:M38"/>
    <mergeCell ref="B40:D40"/>
    <mergeCell ref="A30:M30"/>
    <mergeCell ref="A31:M31"/>
    <mergeCell ref="A32:M32"/>
    <mergeCell ref="A33:M33"/>
    <mergeCell ref="A34:M34"/>
    <mergeCell ref="B20:B21"/>
    <mergeCell ref="B22:B23"/>
    <mergeCell ref="B24:D24"/>
    <mergeCell ref="B25:D25"/>
    <mergeCell ref="B26:D26"/>
    <mergeCell ref="A4:M4"/>
    <mergeCell ref="A5:M5"/>
    <mergeCell ref="A6:M6"/>
    <mergeCell ref="A7:M7"/>
    <mergeCell ref="A8:M8"/>
    <mergeCell ref="B15:D15"/>
    <mergeCell ref="B16:B19"/>
    <mergeCell ref="C16:C17"/>
    <mergeCell ref="C18:C19"/>
    <mergeCell ref="E12:E13"/>
    <mergeCell ref="A9:M9"/>
    <mergeCell ref="A10:M10"/>
    <mergeCell ref="A11:A14"/>
    <mergeCell ref="B11:D13"/>
    <mergeCell ref="E11:F11"/>
    <mergeCell ref="G11:H11"/>
    <mergeCell ref="I11:M11"/>
    <mergeCell ref="J12:J13"/>
    <mergeCell ref="K12:M12"/>
    <mergeCell ref="B14:D14"/>
    <mergeCell ref="F12:F13"/>
    <mergeCell ref="G12:G13"/>
    <mergeCell ref="H12:H13"/>
    <mergeCell ref="I12:I13"/>
    <mergeCell ref="A113:M113"/>
    <mergeCell ref="A114:M114"/>
    <mergeCell ref="A115:M115"/>
    <mergeCell ref="A116:M116"/>
    <mergeCell ref="A117:M117"/>
    <mergeCell ref="A118:M118"/>
    <mergeCell ref="A119:M119"/>
    <mergeCell ref="A120:A123"/>
    <mergeCell ref="B120:D122"/>
    <mergeCell ref="E120:F120"/>
    <mergeCell ref="G120:H120"/>
    <mergeCell ref="I120:M120"/>
    <mergeCell ref="E121:E122"/>
    <mergeCell ref="F121:F122"/>
    <mergeCell ref="G121:G122"/>
    <mergeCell ref="H121:H122"/>
    <mergeCell ref="I121:I122"/>
    <mergeCell ref="J121:J122"/>
    <mergeCell ref="K121:M121"/>
    <mergeCell ref="B123:D123"/>
    <mergeCell ref="B124:D124"/>
    <mergeCell ref="B125:B128"/>
    <mergeCell ref="C125:C126"/>
    <mergeCell ref="C127:C128"/>
    <mergeCell ref="B129:B130"/>
    <mergeCell ref="B131:B132"/>
    <mergeCell ref="B133:D133"/>
    <mergeCell ref="B134:D134"/>
    <mergeCell ref="B135:D135"/>
  </mergeCells>
  <pageMargins left="0.9055118110236221" right="0.11811023622047245" top="0.74803149606299213" bottom="0.35433070866141736" header="0.31496062992125984" footer="0.11811023622047245"/>
  <pageSetup paperSize="9" scale="90" orientation="landscape" r:id="rId1"/>
  <rowBreaks count="5" manualBreakCount="5">
    <brk id="26" max="13" man="1"/>
    <brk id="54" max="13" man="1"/>
    <brk id="81" max="13" man="1"/>
    <brk id="109" max="13" man="1"/>
    <brk id="136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5"/>
  <sheetViews>
    <sheetView view="pageBreakPreview" topLeftCell="A232" zoomScale="95" zoomScaleNormal="100" zoomScaleSheetLayoutView="95" workbookViewId="0">
      <selection activeCell="F237" sqref="F237"/>
    </sheetView>
  </sheetViews>
  <sheetFormatPr defaultRowHeight="12.75" x14ac:dyDescent="0.2"/>
  <cols>
    <col min="1" max="1" width="4.85546875" customWidth="1"/>
    <col min="2" max="2" width="13.7109375" customWidth="1"/>
    <col min="3" max="3" width="12.7109375" customWidth="1"/>
    <col min="4" max="4" width="21" customWidth="1"/>
    <col min="5" max="8" width="7.5703125" customWidth="1"/>
    <col min="12" max="12" width="13" customWidth="1"/>
    <col min="13" max="15" width="8" customWidth="1"/>
    <col min="16" max="16" width="7.140625" customWidth="1"/>
    <col min="17" max="17" width="1.7109375" customWidth="1"/>
  </cols>
  <sheetData>
    <row r="1" spans="1:17" x14ac:dyDescent="0.2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77" t="s">
        <v>175</v>
      </c>
    </row>
    <row r="2" spans="1:17" x14ac:dyDescent="0.2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2" t="s">
        <v>15</v>
      </c>
    </row>
    <row r="3" spans="1:17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77" t="s">
        <v>69</v>
      </c>
    </row>
    <row r="4" spans="1:17" ht="18.75" x14ac:dyDescent="0.3">
      <c r="A4" s="739" t="s">
        <v>379</v>
      </c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</row>
    <row r="5" spans="1:17" ht="19.5" x14ac:dyDescent="0.35">
      <c r="A5" s="739" t="s">
        <v>380</v>
      </c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</row>
    <row r="6" spans="1:17" ht="12" customHeight="1" x14ac:dyDescent="0.25">
      <c r="A6" s="183"/>
      <c r="B6" s="52"/>
      <c r="C6" s="52"/>
      <c r="D6" s="52"/>
      <c r="E6" s="52"/>
      <c r="F6" s="52"/>
      <c r="G6" s="52"/>
      <c r="H6" s="185"/>
      <c r="I6" s="185"/>
      <c r="J6" s="186" t="s">
        <v>13</v>
      </c>
      <c r="K6" s="185"/>
      <c r="L6" s="185"/>
      <c r="M6" s="185"/>
      <c r="N6" s="185"/>
      <c r="O6" s="52"/>
      <c r="P6" s="52"/>
    </row>
    <row r="7" spans="1:17" ht="8.25" customHeight="1" x14ac:dyDescent="0.2"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7" ht="15.75" x14ac:dyDescent="0.25">
      <c r="A8" s="742" t="s">
        <v>97</v>
      </c>
      <c r="B8" s="743"/>
      <c r="C8" s="743"/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</row>
    <row r="9" spans="1:17" ht="9.75" customHeight="1" x14ac:dyDescent="0.2">
      <c r="A9" s="744" t="s">
        <v>71</v>
      </c>
      <c r="B9" s="745"/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</row>
    <row r="10" spans="1:17" ht="14.25" customHeight="1" x14ac:dyDescent="0.25">
      <c r="A10" s="746" t="s">
        <v>493</v>
      </c>
      <c r="B10" s="74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  <c r="P10" s="746"/>
    </row>
    <row r="11" spans="1:17" ht="34.5" customHeight="1" thickBot="1" x14ac:dyDescent="0.25">
      <c r="A11" s="748" t="s">
        <v>72</v>
      </c>
      <c r="B11" s="749" t="s">
        <v>73</v>
      </c>
      <c r="C11" s="749"/>
      <c r="D11" s="749"/>
      <c r="E11" s="774" t="s">
        <v>100</v>
      </c>
      <c r="F11" s="774"/>
      <c r="G11" s="775" t="s">
        <v>74</v>
      </c>
      <c r="H11" s="775"/>
      <c r="I11" s="775"/>
      <c r="J11" s="775"/>
      <c r="K11" s="775"/>
      <c r="L11" s="775"/>
      <c r="M11" s="774" t="s">
        <v>99</v>
      </c>
      <c r="N11" s="774"/>
      <c r="O11" s="774" t="s">
        <v>75</v>
      </c>
      <c r="P11" s="776"/>
      <c r="Q11" s="282"/>
    </row>
    <row r="12" spans="1:17" ht="13.5" thickBot="1" x14ac:dyDescent="0.25">
      <c r="A12" s="748"/>
      <c r="B12" s="749"/>
      <c r="C12" s="749"/>
      <c r="D12" s="749"/>
      <c r="E12" s="777" t="s">
        <v>76</v>
      </c>
      <c r="F12" s="777" t="s">
        <v>77</v>
      </c>
      <c r="G12" s="777" t="s">
        <v>76</v>
      </c>
      <c r="H12" s="777" t="s">
        <v>77</v>
      </c>
      <c r="I12" s="778" t="s">
        <v>78</v>
      </c>
      <c r="J12" s="778"/>
      <c r="K12" s="778"/>
      <c r="L12" s="778"/>
      <c r="M12" s="777" t="s">
        <v>76</v>
      </c>
      <c r="N12" s="779" t="s">
        <v>77</v>
      </c>
      <c r="O12" s="777" t="s">
        <v>76</v>
      </c>
      <c r="P12" s="780" t="s">
        <v>77</v>
      </c>
      <c r="Q12" s="282"/>
    </row>
    <row r="13" spans="1:17" ht="13.5" thickBot="1" x14ac:dyDescent="0.25">
      <c r="A13" s="748"/>
      <c r="B13" s="749"/>
      <c r="C13" s="749"/>
      <c r="D13" s="749"/>
      <c r="E13" s="777"/>
      <c r="F13" s="777"/>
      <c r="G13" s="777"/>
      <c r="H13" s="777"/>
      <c r="I13" s="782" t="s">
        <v>79</v>
      </c>
      <c r="J13" s="783" t="s">
        <v>80</v>
      </c>
      <c r="K13" s="783"/>
      <c r="L13" s="783"/>
      <c r="M13" s="777"/>
      <c r="N13" s="779"/>
      <c r="O13" s="777"/>
      <c r="P13" s="781"/>
      <c r="Q13" s="282"/>
    </row>
    <row r="14" spans="1:17" ht="53.25" customHeight="1" thickBot="1" x14ac:dyDescent="0.25">
      <c r="A14" s="748"/>
      <c r="B14" s="749"/>
      <c r="C14" s="749"/>
      <c r="D14" s="749"/>
      <c r="E14" s="777"/>
      <c r="F14" s="777"/>
      <c r="G14" s="777"/>
      <c r="H14" s="777"/>
      <c r="I14" s="782"/>
      <c r="J14" s="22" t="s">
        <v>467</v>
      </c>
      <c r="K14" s="22" t="s">
        <v>81</v>
      </c>
      <c r="L14" s="23" t="s">
        <v>82</v>
      </c>
      <c r="M14" s="777"/>
      <c r="N14" s="779"/>
      <c r="O14" s="777"/>
      <c r="P14" s="780"/>
      <c r="Q14" s="282"/>
    </row>
    <row r="15" spans="1:17" x14ac:dyDescent="0.2">
      <c r="A15" s="773"/>
      <c r="B15" s="749">
        <v>1</v>
      </c>
      <c r="C15" s="749"/>
      <c r="D15" s="749"/>
      <c r="E15" s="169">
        <v>2</v>
      </c>
      <c r="F15" s="169">
        <v>3</v>
      </c>
      <c r="G15" s="169">
        <v>4</v>
      </c>
      <c r="H15" s="169">
        <v>5</v>
      </c>
      <c r="I15" s="169">
        <v>6</v>
      </c>
      <c r="J15" s="169">
        <v>7</v>
      </c>
      <c r="K15" s="169">
        <v>8</v>
      </c>
      <c r="L15" s="169">
        <v>9</v>
      </c>
      <c r="M15" s="169">
        <v>10</v>
      </c>
      <c r="N15" s="169">
        <v>11</v>
      </c>
      <c r="O15" s="169">
        <v>12</v>
      </c>
      <c r="P15" s="281">
        <v>13</v>
      </c>
      <c r="Q15" s="282"/>
    </row>
    <row r="16" spans="1:17" ht="15.75" customHeight="1" thickBot="1" x14ac:dyDescent="0.25">
      <c r="A16" s="187">
        <v>1</v>
      </c>
      <c r="B16" s="761" t="s">
        <v>83</v>
      </c>
      <c r="C16" s="763" t="s">
        <v>84</v>
      </c>
      <c r="D16" s="188" t="s">
        <v>85</v>
      </c>
      <c r="E16" s="170" t="s">
        <v>164</v>
      </c>
      <c r="F16" s="170" t="s">
        <v>164</v>
      </c>
      <c r="G16" s="170" t="s">
        <v>164</v>
      </c>
      <c r="H16" s="170" t="s">
        <v>164</v>
      </c>
      <c r="I16" s="170" t="s">
        <v>164</v>
      </c>
      <c r="J16" s="170" t="s">
        <v>164</v>
      </c>
      <c r="K16" s="170" t="s">
        <v>164</v>
      </c>
      <c r="L16" s="170" t="s">
        <v>164</v>
      </c>
      <c r="M16" s="170" t="s">
        <v>164</v>
      </c>
      <c r="N16" s="170" t="s">
        <v>164</v>
      </c>
      <c r="O16" s="170" t="s">
        <v>164</v>
      </c>
      <c r="P16" s="170" t="s">
        <v>164</v>
      </c>
      <c r="Q16" s="282"/>
    </row>
    <row r="17" spans="1:17" ht="15.75" customHeight="1" thickBot="1" x14ac:dyDescent="0.25">
      <c r="A17" s="25">
        <v>2</v>
      </c>
      <c r="B17" s="762"/>
      <c r="C17" s="764"/>
      <c r="D17" s="189" t="s">
        <v>86</v>
      </c>
      <c r="E17" s="170" t="s">
        <v>164</v>
      </c>
      <c r="F17" s="170" t="s">
        <v>164</v>
      </c>
      <c r="G17" s="170" t="s">
        <v>164</v>
      </c>
      <c r="H17" s="170" t="s">
        <v>164</v>
      </c>
      <c r="I17" s="170" t="s">
        <v>164</v>
      </c>
      <c r="J17" s="170" t="s">
        <v>164</v>
      </c>
      <c r="K17" s="170" t="s">
        <v>164</v>
      </c>
      <c r="L17" s="170" t="s">
        <v>164</v>
      </c>
      <c r="M17" s="170" t="s">
        <v>164</v>
      </c>
      <c r="N17" s="170" t="s">
        <v>164</v>
      </c>
      <c r="O17" s="170" t="s">
        <v>164</v>
      </c>
      <c r="P17" s="170" t="s">
        <v>164</v>
      </c>
      <c r="Q17" s="282"/>
    </row>
    <row r="18" spans="1:17" ht="15.75" customHeight="1" thickBot="1" x14ac:dyDescent="0.25">
      <c r="A18" s="25">
        <v>3</v>
      </c>
      <c r="B18" s="762"/>
      <c r="C18" s="765" t="s">
        <v>87</v>
      </c>
      <c r="D18" s="190" t="s">
        <v>85</v>
      </c>
      <c r="E18" s="170" t="s">
        <v>164</v>
      </c>
      <c r="F18" s="170" t="s">
        <v>164</v>
      </c>
      <c r="G18" s="170" t="s">
        <v>164</v>
      </c>
      <c r="H18" s="170" t="s">
        <v>164</v>
      </c>
      <c r="I18" s="170" t="s">
        <v>164</v>
      </c>
      <c r="J18" s="170" t="s">
        <v>164</v>
      </c>
      <c r="K18" s="170" t="s">
        <v>164</v>
      </c>
      <c r="L18" s="170" t="s">
        <v>164</v>
      </c>
      <c r="M18" s="170" t="s">
        <v>164</v>
      </c>
      <c r="N18" s="170" t="s">
        <v>164</v>
      </c>
      <c r="O18" s="170" t="s">
        <v>164</v>
      </c>
      <c r="P18" s="170" t="s">
        <v>164</v>
      </c>
      <c r="Q18" s="282"/>
    </row>
    <row r="19" spans="1:17" ht="15.75" customHeight="1" x14ac:dyDescent="0.2">
      <c r="A19" s="25">
        <v>4</v>
      </c>
      <c r="B19" s="762"/>
      <c r="C19" s="765"/>
      <c r="D19" s="190" t="s">
        <v>86</v>
      </c>
      <c r="E19" s="170" t="s">
        <v>164</v>
      </c>
      <c r="F19" s="170" t="s">
        <v>164</v>
      </c>
      <c r="G19" s="170" t="s">
        <v>164</v>
      </c>
      <c r="H19" s="170" t="s">
        <v>164</v>
      </c>
      <c r="I19" s="170" t="s">
        <v>164</v>
      </c>
      <c r="J19" s="170" t="s">
        <v>164</v>
      </c>
      <c r="K19" s="170" t="s">
        <v>164</v>
      </c>
      <c r="L19" s="170" t="s">
        <v>164</v>
      </c>
      <c r="M19" s="170" t="s">
        <v>164</v>
      </c>
      <c r="N19" s="170" t="s">
        <v>164</v>
      </c>
      <c r="O19" s="170" t="s">
        <v>164</v>
      </c>
      <c r="P19" s="170" t="s">
        <v>164</v>
      </c>
      <c r="Q19" s="282"/>
    </row>
    <row r="20" spans="1:17" ht="15.75" customHeight="1" x14ac:dyDescent="0.2">
      <c r="A20" s="25">
        <v>5</v>
      </c>
      <c r="B20" s="766" t="s">
        <v>88</v>
      </c>
      <c r="C20" s="279" t="s">
        <v>84</v>
      </c>
      <c r="D20" s="168" t="s">
        <v>86</v>
      </c>
      <c r="E20" s="170" t="s">
        <v>164</v>
      </c>
      <c r="F20" s="170" t="s">
        <v>164</v>
      </c>
      <c r="G20" s="170" t="s">
        <v>164</v>
      </c>
      <c r="H20" s="170" t="s">
        <v>164</v>
      </c>
      <c r="I20" s="170" t="s">
        <v>164</v>
      </c>
      <c r="J20" s="170" t="s">
        <v>164</v>
      </c>
      <c r="K20" s="170" t="s">
        <v>164</v>
      </c>
      <c r="L20" s="170" t="s">
        <v>164</v>
      </c>
      <c r="M20" s="170" t="s">
        <v>164</v>
      </c>
      <c r="N20" s="170" t="s">
        <v>164</v>
      </c>
      <c r="O20" s="170" t="s">
        <v>164</v>
      </c>
      <c r="P20" s="170" t="s">
        <v>164</v>
      </c>
      <c r="Q20" s="282"/>
    </row>
    <row r="21" spans="1:17" ht="15.75" customHeight="1" x14ac:dyDescent="0.2">
      <c r="A21" s="25">
        <v>6</v>
      </c>
      <c r="B21" s="766"/>
      <c r="C21" s="279" t="s">
        <v>87</v>
      </c>
      <c r="D21" s="168" t="s">
        <v>86</v>
      </c>
      <c r="E21" s="170" t="s">
        <v>164</v>
      </c>
      <c r="F21" s="170" t="s">
        <v>164</v>
      </c>
      <c r="G21" s="170" t="s">
        <v>164</v>
      </c>
      <c r="H21" s="170" t="s">
        <v>164</v>
      </c>
      <c r="I21" s="170" t="s">
        <v>164</v>
      </c>
      <c r="J21" s="170" t="s">
        <v>164</v>
      </c>
      <c r="K21" s="170" t="s">
        <v>164</v>
      </c>
      <c r="L21" s="170" t="s">
        <v>164</v>
      </c>
      <c r="M21" s="170" t="s">
        <v>164</v>
      </c>
      <c r="N21" s="170" t="s">
        <v>164</v>
      </c>
      <c r="O21" s="170">
        <v>1</v>
      </c>
      <c r="P21" s="170">
        <v>400.6</v>
      </c>
      <c r="Q21" s="282"/>
    </row>
    <row r="22" spans="1:17" ht="15.75" customHeight="1" x14ac:dyDescent="0.2">
      <c r="A22" s="26">
        <v>7</v>
      </c>
      <c r="B22" s="759" t="s">
        <v>89</v>
      </c>
      <c r="C22" s="30" t="s">
        <v>84</v>
      </c>
      <c r="D22" s="168" t="s">
        <v>86</v>
      </c>
      <c r="E22" s="170" t="s">
        <v>164</v>
      </c>
      <c r="F22" s="170" t="s">
        <v>164</v>
      </c>
      <c r="G22" s="170" t="s">
        <v>164</v>
      </c>
      <c r="H22" s="170" t="s">
        <v>164</v>
      </c>
      <c r="I22" s="170" t="s">
        <v>164</v>
      </c>
      <c r="J22" s="170" t="s">
        <v>164</v>
      </c>
      <c r="K22" s="170" t="s">
        <v>164</v>
      </c>
      <c r="L22" s="170" t="s">
        <v>164</v>
      </c>
      <c r="M22" s="170" t="s">
        <v>164</v>
      </c>
      <c r="N22" s="170" t="s">
        <v>164</v>
      </c>
      <c r="O22" s="170" t="s">
        <v>164</v>
      </c>
      <c r="P22" s="170" t="s">
        <v>164</v>
      </c>
      <c r="Q22" s="282"/>
    </row>
    <row r="23" spans="1:17" ht="15.75" customHeight="1" x14ac:dyDescent="0.2">
      <c r="A23" s="26">
        <v>8</v>
      </c>
      <c r="B23" s="759"/>
      <c r="C23" s="30" t="s">
        <v>87</v>
      </c>
      <c r="D23" s="168" t="s">
        <v>86</v>
      </c>
      <c r="E23" s="170" t="s">
        <v>164</v>
      </c>
      <c r="F23" s="170" t="s">
        <v>164</v>
      </c>
      <c r="G23" s="170" t="s">
        <v>164</v>
      </c>
      <c r="H23" s="170" t="s">
        <v>164</v>
      </c>
      <c r="I23" s="170" t="s">
        <v>164</v>
      </c>
      <c r="J23" s="170" t="s">
        <v>164</v>
      </c>
      <c r="K23" s="170" t="s">
        <v>164</v>
      </c>
      <c r="L23" s="170" t="s">
        <v>164</v>
      </c>
      <c r="M23" s="170" t="s">
        <v>164</v>
      </c>
      <c r="N23" s="170" t="s">
        <v>164</v>
      </c>
      <c r="O23" s="170" t="s">
        <v>164</v>
      </c>
      <c r="P23" s="170" t="s">
        <v>164</v>
      </c>
      <c r="Q23" s="282"/>
    </row>
    <row r="24" spans="1:17" ht="24" customHeight="1" x14ac:dyDescent="0.2">
      <c r="A24" s="27">
        <v>9</v>
      </c>
      <c r="B24" s="759" t="s">
        <v>174</v>
      </c>
      <c r="C24" s="767" t="s">
        <v>90</v>
      </c>
      <c r="D24" s="768"/>
      <c r="E24" s="170" t="s">
        <v>164</v>
      </c>
      <c r="F24" s="170" t="s">
        <v>164</v>
      </c>
      <c r="G24" s="170" t="s">
        <v>164</v>
      </c>
      <c r="H24" s="170" t="s">
        <v>164</v>
      </c>
      <c r="I24" s="170" t="s">
        <v>164</v>
      </c>
      <c r="J24" s="170" t="s">
        <v>164</v>
      </c>
      <c r="K24" s="170" t="s">
        <v>164</v>
      </c>
      <c r="L24" s="170" t="s">
        <v>164</v>
      </c>
      <c r="M24" s="170" t="s">
        <v>164</v>
      </c>
      <c r="N24" s="170" t="s">
        <v>164</v>
      </c>
      <c r="O24" s="170" t="s">
        <v>164</v>
      </c>
      <c r="P24" s="170" t="s">
        <v>164</v>
      </c>
      <c r="Q24" s="282"/>
    </row>
    <row r="25" spans="1:17" ht="20.25" customHeight="1" x14ac:dyDescent="0.2">
      <c r="A25" s="26">
        <v>10</v>
      </c>
      <c r="B25" s="759"/>
      <c r="C25" s="769" t="s">
        <v>91</v>
      </c>
      <c r="D25" s="770"/>
      <c r="E25" s="170" t="s">
        <v>164</v>
      </c>
      <c r="F25" s="170" t="s">
        <v>164</v>
      </c>
      <c r="G25" s="170" t="s">
        <v>164</v>
      </c>
      <c r="H25" s="170" t="s">
        <v>164</v>
      </c>
      <c r="I25" s="170" t="s">
        <v>164</v>
      </c>
      <c r="J25" s="170" t="s">
        <v>164</v>
      </c>
      <c r="K25" s="170" t="s">
        <v>164</v>
      </c>
      <c r="L25" s="170" t="s">
        <v>164</v>
      </c>
      <c r="M25" s="170" t="s">
        <v>164</v>
      </c>
      <c r="N25" s="170" t="s">
        <v>164</v>
      </c>
      <c r="O25" s="170" t="s">
        <v>164</v>
      </c>
      <c r="P25" s="170" t="s">
        <v>164</v>
      </c>
      <c r="Q25" s="282"/>
    </row>
    <row r="26" spans="1:17" ht="27" customHeight="1" x14ac:dyDescent="0.2">
      <c r="A26" s="26">
        <v>11</v>
      </c>
      <c r="B26" s="759"/>
      <c r="C26" s="769" t="s">
        <v>92</v>
      </c>
      <c r="D26" s="770"/>
      <c r="E26" s="170" t="s">
        <v>164</v>
      </c>
      <c r="F26" s="170" t="s">
        <v>164</v>
      </c>
      <c r="G26" s="170" t="s">
        <v>164</v>
      </c>
      <c r="H26" s="170" t="s">
        <v>164</v>
      </c>
      <c r="I26" s="170" t="s">
        <v>164</v>
      </c>
      <c r="J26" s="170" t="s">
        <v>164</v>
      </c>
      <c r="K26" s="170" t="s">
        <v>164</v>
      </c>
      <c r="L26" s="170" t="s">
        <v>164</v>
      </c>
      <c r="M26" s="170" t="s">
        <v>164</v>
      </c>
      <c r="N26" s="170" t="s">
        <v>164</v>
      </c>
      <c r="O26" s="170" t="s">
        <v>164</v>
      </c>
      <c r="P26" s="170" t="s">
        <v>164</v>
      </c>
      <c r="Q26" s="282"/>
    </row>
    <row r="27" spans="1:17" ht="21.75" customHeight="1" x14ac:dyDescent="0.2">
      <c r="A27" s="26">
        <v>12</v>
      </c>
      <c r="B27" s="759"/>
      <c r="C27" s="769" t="s">
        <v>93</v>
      </c>
      <c r="D27" s="770"/>
      <c r="E27" s="170" t="s">
        <v>164</v>
      </c>
      <c r="F27" s="170" t="s">
        <v>164</v>
      </c>
      <c r="G27" s="170" t="s">
        <v>164</v>
      </c>
      <c r="H27" s="170" t="s">
        <v>164</v>
      </c>
      <c r="I27" s="170" t="s">
        <v>164</v>
      </c>
      <c r="J27" s="170" t="s">
        <v>164</v>
      </c>
      <c r="K27" s="170" t="s">
        <v>164</v>
      </c>
      <c r="L27" s="170" t="s">
        <v>164</v>
      </c>
      <c r="M27" s="170" t="s">
        <v>164</v>
      </c>
      <c r="N27" s="170" t="s">
        <v>164</v>
      </c>
      <c r="O27" s="170" t="s">
        <v>164</v>
      </c>
      <c r="P27" s="170" t="s">
        <v>164</v>
      </c>
      <c r="Q27" s="282"/>
    </row>
    <row r="28" spans="1:17" ht="34.5" customHeight="1" x14ac:dyDescent="0.2">
      <c r="A28" s="26">
        <v>13</v>
      </c>
      <c r="B28" s="759"/>
      <c r="C28" s="769" t="s">
        <v>94</v>
      </c>
      <c r="D28" s="770"/>
      <c r="E28" s="170" t="s">
        <v>164</v>
      </c>
      <c r="F28" s="170" t="s">
        <v>164</v>
      </c>
      <c r="G28" s="170" t="s">
        <v>164</v>
      </c>
      <c r="H28" s="170" t="s">
        <v>164</v>
      </c>
      <c r="I28" s="170" t="s">
        <v>164</v>
      </c>
      <c r="J28" s="170" t="s">
        <v>164</v>
      </c>
      <c r="K28" s="170" t="s">
        <v>164</v>
      </c>
      <c r="L28" s="170" t="s">
        <v>164</v>
      </c>
      <c r="M28" s="170" t="s">
        <v>164</v>
      </c>
      <c r="N28" s="170" t="s">
        <v>164</v>
      </c>
      <c r="O28" s="170" t="s">
        <v>164</v>
      </c>
      <c r="P28" s="170" t="s">
        <v>164</v>
      </c>
      <c r="Q28" s="282"/>
    </row>
    <row r="29" spans="1:17" ht="35.25" customHeight="1" x14ac:dyDescent="0.2">
      <c r="A29" s="26">
        <v>14</v>
      </c>
      <c r="B29" s="759"/>
      <c r="C29" s="771" t="s">
        <v>95</v>
      </c>
      <c r="D29" s="772"/>
      <c r="E29" s="170" t="s">
        <v>164</v>
      </c>
      <c r="F29" s="170" t="s">
        <v>164</v>
      </c>
      <c r="G29" s="170" t="s">
        <v>164</v>
      </c>
      <c r="H29" s="170" t="s">
        <v>164</v>
      </c>
      <c r="I29" s="170" t="s">
        <v>164</v>
      </c>
      <c r="J29" s="170" t="s">
        <v>164</v>
      </c>
      <c r="K29" s="170" t="s">
        <v>164</v>
      </c>
      <c r="L29" s="170" t="s">
        <v>164</v>
      </c>
      <c r="M29" s="170" t="s">
        <v>164</v>
      </c>
      <c r="N29" s="170" t="s">
        <v>164</v>
      </c>
      <c r="O29" s="170" t="s">
        <v>164</v>
      </c>
      <c r="P29" s="170" t="s">
        <v>164</v>
      </c>
      <c r="Q29" s="282"/>
    </row>
    <row r="30" spans="1:17" ht="17.25" customHeight="1" x14ac:dyDescent="0.2">
      <c r="A30" s="26">
        <v>15</v>
      </c>
      <c r="B30" s="759" t="s">
        <v>96</v>
      </c>
      <c r="C30" s="759"/>
      <c r="D30" s="760"/>
      <c r="E30" s="170" t="s">
        <v>164</v>
      </c>
      <c r="F30" s="170" t="s">
        <v>164</v>
      </c>
      <c r="G30" s="170" t="s">
        <v>164</v>
      </c>
      <c r="H30" s="170" t="s">
        <v>164</v>
      </c>
      <c r="I30" s="170" t="s">
        <v>164</v>
      </c>
      <c r="J30" s="170" t="s">
        <v>164</v>
      </c>
      <c r="K30" s="170" t="s">
        <v>164</v>
      </c>
      <c r="L30" s="170" t="s">
        <v>164</v>
      </c>
      <c r="M30" s="170" t="s">
        <v>164</v>
      </c>
      <c r="N30" s="170" t="s">
        <v>164</v>
      </c>
      <c r="O30" s="170" t="s">
        <v>164</v>
      </c>
      <c r="P30" s="170" t="s">
        <v>164</v>
      </c>
      <c r="Q30" s="282"/>
    </row>
    <row r="31" spans="1:17" x14ac:dyDescent="0.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77" t="s">
        <v>175</v>
      </c>
    </row>
    <row r="32" spans="1:17" x14ac:dyDescent="0.2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2" t="s">
        <v>15</v>
      </c>
    </row>
    <row r="33" spans="1:17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77" t="s">
        <v>69</v>
      </c>
    </row>
    <row r="34" spans="1:17" ht="18.75" x14ac:dyDescent="0.3">
      <c r="A34" s="739" t="s">
        <v>379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</row>
    <row r="35" spans="1:17" ht="19.5" x14ac:dyDescent="0.35">
      <c r="A35" s="739" t="s">
        <v>380</v>
      </c>
      <c r="B35" s="739"/>
      <c r="C35" s="739"/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</row>
    <row r="36" spans="1:17" ht="12" customHeight="1" x14ac:dyDescent="0.25">
      <c r="A36" s="183"/>
      <c r="B36" s="52"/>
      <c r="C36" s="52"/>
      <c r="D36" s="52"/>
      <c r="E36" s="52"/>
      <c r="F36" s="52"/>
      <c r="G36" s="52"/>
      <c r="H36" s="185"/>
      <c r="I36" s="185"/>
      <c r="J36" s="186" t="s">
        <v>13</v>
      </c>
      <c r="K36" s="185"/>
      <c r="L36" s="185"/>
      <c r="M36" s="185"/>
      <c r="N36" s="185"/>
      <c r="O36" s="52"/>
      <c r="P36" s="52"/>
    </row>
    <row r="37" spans="1:17" ht="8.25" customHeight="1" x14ac:dyDescent="0.2"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7" ht="15.75" x14ac:dyDescent="0.25">
      <c r="A38" s="742" t="s">
        <v>97</v>
      </c>
      <c r="B38" s="743"/>
      <c r="C38" s="743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</row>
    <row r="39" spans="1:17" ht="9.75" customHeight="1" x14ac:dyDescent="0.2">
      <c r="A39" s="744" t="s">
        <v>71</v>
      </c>
      <c r="B39" s="745"/>
      <c r="C39" s="745"/>
      <c r="D39" s="745"/>
      <c r="E39" s="745"/>
      <c r="F39" s="745"/>
      <c r="G39" s="745"/>
      <c r="H39" s="745"/>
      <c r="I39" s="745"/>
      <c r="J39" s="745"/>
      <c r="K39" s="745"/>
      <c r="L39" s="745"/>
      <c r="M39" s="745"/>
      <c r="N39" s="745"/>
      <c r="O39" s="745"/>
      <c r="P39" s="745"/>
    </row>
    <row r="40" spans="1:17" ht="14.25" customHeight="1" x14ac:dyDescent="0.25">
      <c r="A40" s="746" t="s">
        <v>491</v>
      </c>
      <c r="B40" s="746"/>
      <c r="C40" s="746"/>
      <c r="D40" s="746"/>
      <c r="E40" s="746"/>
      <c r="F40" s="746"/>
      <c r="G40" s="746"/>
      <c r="H40" s="746"/>
      <c r="I40" s="746"/>
      <c r="J40" s="746"/>
      <c r="K40" s="746"/>
      <c r="L40" s="746"/>
      <c r="M40" s="746"/>
      <c r="N40" s="746"/>
      <c r="O40" s="746"/>
      <c r="P40" s="746"/>
    </row>
    <row r="41" spans="1:17" ht="34.5" customHeight="1" thickBot="1" x14ac:dyDescent="0.25">
      <c r="A41" s="748" t="s">
        <v>72</v>
      </c>
      <c r="B41" s="749" t="s">
        <v>73</v>
      </c>
      <c r="C41" s="749"/>
      <c r="D41" s="749"/>
      <c r="E41" s="774" t="s">
        <v>100</v>
      </c>
      <c r="F41" s="774"/>
      <c r="G41" s="775" t="s">
        <v>74</v>
      </c>
      <c r="H41" s="775"/>
      <c r="I41" s="775"/>
      <c r="J41" s="775"/>
      <c r="K41" s="775"/>
      <c r="L41" s="775"/>
      <c r="M41" s="774" t="s">
        <v>99</v>
      </c>
      <c r="N41" s="774"/>
      <c r="O41" s="774" t="s">
        <v>75</v>
      </c>
      <c r="P41" s="776"/>
      <c r="Q41" s="282"/>
    </row>
    <row r="42" spans="1:17" ht="13.5" thickBot="1" x14ac:dyDescent="0.25">
      <c r="A42" s="748"/>
      <c r="B42" s="749"/>
      <c r="C42" s="749"/>
      <c r="D42" s="749"/>
      <c r="E42" s="777" t="s">
        <v>76</v>
      </c>
      <c r="F42" s="777" t="s">
        <v>77</v>
      </c>
      <c r="G42" s="777" t="s">
        <v>76</v>
      </c>
      <c r="H42" s="777" t="s">
        <v>77</v>
      </c>
      <c r="I42" s="778" t="s">
        <v>78</v>
      </c>
      <c r="J42" s="778"/>
      <c r="K42" s="778"/>
      <c r="L42" s="778"/>
      <c r="M42" s="777" t="s">
        <v>76</v>
      </c>
      <c r="N42" s="779" t="s">
        <v>77</v>
      </c>
      <c r="O42" s="777" t="s">
        <v>76</v>
      </c>
      <c r="P42" s="780" t="s">
        <v>77</v>
      </c>
      <c r="Q42" s="282"/>
    </row>
    <row r="43" spans="1:17" ht="13.5" thickBot="1" x14ac:dyDescent="0.25">
      <c r="A43" s="748"/>
      <c r="B43" s="749"/>
      <c r="C43" s="749"/>
      <c r="D43" s="749"/>
      <c r="E43" s="777"/>
      <c r="F43" s="777"/>
      <c r="G43" s="777"/>
      <c r="H43" s="777"/>
      <c r="I43" s="782" t="s">
        <v>79</v>
      </c>
      <c r="J43" s="783" t="s">
        <v>80</v>
      </c>
      <c r="K43" s="783"/>
      <c r="L43" s="783"/>
      <c r="M43" s="777"/>
      <c r="N43" s="779"/>
      <c r="O43" s="777"/>
      <c r="P43" s="781"/>
      <c r="Q43" s="282"/>
    </row>
    <row r="44" spans="1:17" ht="53.25" customHeight="1" thickBot="1" x14ac:dyDescent="0.25">
      <c r="A44" s="748"/>
      <c r="B44" s="749"/>
      <c r="C44" s="749"/>
      <c r="D44" s="749"/>
      <c r="E44" s="777"/>
      <c r="F44" s="777"/>
      <c r="G44" s="777"/>
      <c r="H44" s="777"/>
      <c r="I44" s="782"/>
      <c r="J44" s="22" t="s">
        <v>467</v>
      </c>
      <c r="K44" s="22" t="s">
        <v>81</v>
      </c>
      <c r="L44" s="23" t="s">
        <v>82</v>
      </c>
      <c r="M44" s="777"/>
      <c r="N44" s="779"/>
      <c r="O44" s="777"/>
      <c r="P44" s="780"/>
      <c r="Q44" s="282"/>
    </row>
    <row r="45" spans="1:17" x14ac:dyDescent="0.2">
      <c r="A45" s="773"/>
      <c r="B45" s="749">
        <v>1</v>
      </c>
      <c r="C45" s="749"/>
      <c r="D45" s="749"/>
      <c r="E45" s="169">
        <v>2</v>
      </c>
      <c r="F45" s="169">
        <v>3</v>
      </c>
      <c r="G45" s="169">
        <v>4</v>
      </c>
      <c r="H45" s="169">
        <v>5</v>
      </c>
      <c r="I45" s="169">
        <v>6</v>
      </c>
      <c r="J45" s="169">
        <v>7</v>
      </c>
      <c r="K45" s="169">
        <v>8</v>
      </c>
      <c r="L45" s="169">
        <v>9</v>
      </c>
      <c r="M45" s="169">
        <v>10</v>
      </c>
      <c r="N45" s="169">
        <v>11</v>
      </c>
      <c r="O45" s="169">
        <v>12</v>
      </c>
      <c r="P45" s="281">
        <v>13</v>
      </c>
      <c r="Q45" s="282"/>
    </row>
    <row r="46" spans="1:17" ht="15.75" customHeight="1" thickBot="1" x14ac:dyDescent="0.25">
      <c r="A46" s="187">
        <v>1</v>
      </c>
      <c r="B46" s="761" t="s">
        <v>83</v>
      </c>
      <c r="C46" s="763" t="s">
        <v>84</v>
      </c>
      <c r="D46" s="188" t="s">
        <v>85</v>
      </c>
      <c r="E46" s="170" t="s">
        <v>164</v>
      </c>
      <c r="F46" s="170" t="s">
        <v>164</v>
      </c>
      <c r="G46" s="170" t="s">
        <v>164</v>
      </c>
      <c r="H46" s="170" t="s">
        <v>164</v>
      </c>
      <c r="I46" s="170" t="s">
        <v>164</v>
      </c>
      <c r="J46" s="170" t="s">
        <v>164</v>
      </c>
      <c r="K46" s="170" t="s">
        <v>164</v>
      </c>
      <c r="L46" s="170" t="s">
        <v>164</v>
      </c>
      <c r="M46" s="170" t="s">
        <v>164</v>
      </c>
      <c r="N46" s="170" t="s">
        <v>164</v>
      </c>
      <c r="O46" s="170" t="s">
        <v>164</v>
      </c>
      <c r="P46" s="170" t="s">
        <v>164</v>
      </c>
      <c r="Q46" s="282"/>
    </row>
    <row r="47" spans="1:17" ht="15.75" customHeight="1" thickBot="1" x14ac:dyDescent="0.25">
      <c r="A47" s="25">
        <v>2</v>
      </c>
      <c r="B47" s="762"/>
      <c r="C47" s="764"/>
      <c r="D47" s="189" t="s">
        <v>86</v>
      </c>
      <c r="E47" s="170" t="s">
        <v>164</v>
      </c>
      <c r="F47" s="170" t="s">
        <v>164</v>
      </c>
      <c r="G47" s="170" t="s">
        <v>164</v>
      </c>
      <c r="H47" s="170" t="s">
        <v>164</v>
      </c>
      <c r="I47" s="170" t="s">
        <v>164</v>
      </c>
      <c r="J47" s="170" t="s">
        <v>164</v>
      </c>
      <c r="K47" s="170" t="s">
        <v>164</v>
      </c>
      <c r="L47" s="170" t="s">
        <v>164</v>
      </c>
      <c r="M47" s="170" t="s">
        <v>164</v>
      </c>
      <c r="N47" s="170" t="s">
        <v>164</v>
      </c>
      <c r="O47" s="170" t="s">
        <v>164</v>
      </c>
      <c r="P47" s="170" t="s">
        <v>164</v>
      </c>
      <c r="Q47" s="282"/>
    </row>
    <row r="48" spans="1:17" ht="15.75" customHeight="1" thickBot="1" x14ac:dyDescent="0.25">
      <c r="A48" s="25">
        <v>3</v>
      </c>
      <c r="B48" s="762"/>
      <c r="C48" s="765" t="s">
        <v>87</v>
      </c>
      <c r="D48" s="190" t="s">
        <v>85</v>
      </c>
      <c r="E48" s="170" t="s">
        <v>164</v>
      </c>
      <c r="F48" s="170" t="s">
        <v>164</v>
      </c>
      <c r="G48" s="170" t="s">
        <v>164</v>
      </c>
      <c r="H48" s="170" t="s">
        <v>164</v>
      </c>
      <c r="I48" s="170" t="s">
        <v>164</v>
      </c>
      <c r="J48" s="170" t="s">
        <v>164</v>
      </c>
      <c r="K48" s="170" t="s">
        <v>164</v>
      </c>
      <c r="L48" s="170" t="s">
        <v>164</v>
      </c>
      <c r="M48" s="170" t="s">
        <v>164</v>
      </c>
      <c r="N48" s="170" t="s">
        <v>164</v>
      </c>
      <c r="O48" s="170" t="s">
        <v>164</v>
      </c>
      <c r="P48" s="170" t="s">
        <v>164</v>
      </c>
      <c r="Q48" s="282"/>
    </row>
    <row r="49" spans="1:17" ht="15.75" customHeight="1" x14ac:dyDescent="0.2">
      <c r="A49" s="25">
        <v>4</v>
      </c>
      <c r="B49" s="762"/>
      <c r="C49" s="765"/>
      <c r="D49" s="190" t="s">
        <v>86</v>
      </c>
      <c r="E49" s="170" t="s">
        <v>164</v>
      </c>
      <c r="F49" s="170" t="s">
        <v>164</v>
      </c>
      <c r="G49" s="170" t="s">
        <v>164</v>
      </c>
      <c r="H49" s="170" t="s">
        <v>164</v>
      </c>
      <c r="I49" s="170" t="s">
        <v>164</v>
      </c>
      <c r="J49" s="170" t="s">
        <v>164</v>
      </c>
      <c r="K49" s="170" t="s">
        <v>164</v>
      </c>
      <c r="L49" s="170" t="s">
        <v>164</v>
      </c>
      <c r="M49" s="170" t="s">
        <v>164</v>
      </c>
      <c r="N49" s="170" t="s">
        <v>164</v>
      </c>
      <c r="O49" s="170" t="s">
        <v>164</v>
      </c>
      <c r="P49" s="170" t="s">
        <v>164</v>
      </c>
      <c r="Q49" s="282"/>
    </row>
    <row r="50" spans="1:17" ht="15.75" customHeight="1" x14ac:dyDescent="0.2">
      <c r="A50" s="25">
        <v>5</v>
      </c>
      <c r="B50" s="766" t="s">
        <v>88</v>
      </c>
      <c r="C50" s="304" t="s">
        <v>84</v>
      </c>
      <c r="D50" s="168" t="s">
        <v>86</v>
      </c>
      <c r="E50" s="170" t="s">
        <v>164</v>
      </c>
      <c r="F50" s="170" t="s">
        <v>164</v>
      </c>
      <c r="G50" s="170" t="s">
        <v>164</v>
      </c>
      <c r="H50" s="170" t="s">
        <v>164</v>
      </c>
      <c r="I50" s="170" t="s">
        <v>164</v>
      </c>
      <c r="J50" s="170" t="s">
        <v>164</v>
      </c>
      <c r="K50" s="170" t="s">
        <v>164</v>
      </c>
      <c r="L50" s="170" t="s">
        <v>164</v>
      </c>
      <c r="M50" s="170" t="s">
        <v>164</v>
      </c>
      <c r="N50" s="170" t="s">
        <v>164</v>
      </c>
      <c r="O50" s="170" t="s">
        <v>164</v>
      </c>
      <c r="P50" s="170" t="s">
        <v>164</v>
      </c>
      <c r="Q50" s="282"/>
    </row>
    <row r="51" spans="1:17" ht="15.75" customHeight="1" x14ac:dyDescent="0.2">
      <c r="A51" s="25">
        <v>6</v>
      </c>
      <c r="B51" s="766"/>
      <c r="C51" s="304" t="s">
        <v>87</v>
      </c>
      <c r="D51" s="168" t="s">
        <v>86</v>
      </c>
      <c r="E51" s="170">
        <v>1</v>
      </c>
      <c r="F51" s="170">
        <v>92</v>
      </c>
      <c r="G51" s="170" t="s">
        <v>164</v>
      </c>
      <c r="H51" s="170" t="s">
        <v>164</v>
      </c>
      <c r="I51" s="170" t="s">
        <v>164</v>
      </c>
      <c r="J51" s="170" t="s">
        <v>164</v>
      </c>
      <c r="K51" s="170" t="s">
        <v>164</v>
      </c>
      <c r="L51" s="170" t="s">
        <v>164</v>
      </c>
      <c r="M51" s="170" t="s">
        <v>164</v>
      </c>
      <c r="N51" s="170" t="s">
        <v>164</v>
      </c>
      <c r="O51" s="170" t="s">
        <v>164</v>
      </c>
      <c r="P51" s="170" t="s">
        <v>164</v>
      </c>
      <c r="Q51" s="282"/>
    </row>
    <row r="52" spans="1:17" ht="15.75" customHeight="1" x14ac:dyDescent="0.2">
      <c r="A52" s="26">
        <v>7</v>
      </c>
      <c r="B52" s="759" t="s">
        <v>89</v>
      </c>
      <c r="C52" s="30" t="s">
        <v>84</v>
      </c>
      <c r="D52" s="168" t="s">
        <v>86</v>
      </c>
      <c r="E52" s="170" t="s">
        <v>164</v>
      </c>
      <c r="F52" s="170" t="s">
        <v>164</v>
      </c>
      <c r="G52" s="170" t="s">
        <v>164</v>
      </c>
      <c r="H52" s="170" t="s">
        <v>164</v>
      </c>
      <c r="I52" s="170" t="s">
        <v>164</v>
      </c>
      <c r="J52" s="170" t="s">
        <v>164</v>
      </c>
      <c r="K52" s="170" t="s">
        <v>164</v>
      </c>
      <c r="L52" s="170" t="s">
        <v>164</v>
      </c>
      <c r="M52" s="170" t="s">
        <v>164</v>
      </c>
      <c r="N52" s="170" t="s">
        <v>164</v>
      </c>
      <c r="O52" s="170" t="s">
        <v>164</v>
      </c>
      <c r="P52" s="170" t="s">
        <v>164</v>
      </c>
      <c r="Q52" s="282"/>
    </row>
    <row r="53" spans="1:17" ht="15.75" customHeight="1" x14ac:dyDescent="0.2">
      <c r="A53" s="26">
        <v>8</v>
      </c>
      <c r="B53" s="759"/>
      <c r="C53" s="30" t="s">
        <v>87</v>
      </c>
      <c r="D53" s="168" t="s">
        <v>86</v>
      </c>
      <c r="E53" s="170" t="s">
        <v>164</v>
      </c>
      <c r="F53" s="170" t="s">
        <v>164</v>
      </c>
      <c r="G53" s="170" t="s">
        <v>164</v>
      </c>
      <c r="H53" s="170" t="s">
        <v>164</v>
      </c>
      <c r="I53" s="170" t="s">
        <v>164</v>
      </c>
      <c r="J53" s="170" t="s">
        <v>164</v>
      </c>
      <c r="K53" s="170" t="s">
        <v>164</v>
      </c>
      <c r="L53" s="170" t="s">
        <v>164</v>
      </c>
      <c r="M53" s="170" t="s">
        <v>164</v>
      </c>
      <c r="N53" s="170" t="s">
        <v>164</v>
      </c>
      <c r="O53" s="170" t="s">
        <v>164</v>
      </c>
      <c r="P53" s="170" t="s">
        <v>164</v>
      </c>
      <c r="Q53" s="282"/>
    </row>
    <row r="54" spans="1:17" ht="24" customHeight="1" x14ac:dyDescent="0.2">
      <c r="A54" s="27">
        <v>9</v>
      </c>
      <c r="B54" s="759" t="s">
        <v>174</v>
      </c>
      <c r="C54" s="767" t="s">
        <v>90</v>
      </c>
      <c r="D54" s="768"/>
      <c r="E54" s="170" t="s">
        <v>164</v>
      </c>
      <c r="F54" s="170" t="s">
        <v>164</v>
      </c>
      <c r="G54" s="170" t="s">
        <v>164</v>
      </c>
      <c r="H54" s="170" t="s">
        <v>164</v>
      </c>
      <c r="I54" s="170" t="s">
        <v>164</v>
      </c>
      <c r="J54" s="170" t="s">
        <v>164</v>
      </c>
      <c r="K54" s="170" t="s">
        <v>164</v>
      </c>
      <c r="L54" s="170" t="s">
        <v>164</v>
      </c>
      <c r="M54" s="170" t="s">
        <v>164</v>
      </c>
      <c r="N54" s="170" t="s">
        <v>164</v>
      </c>
      <c r="O54" s="170" t="s">
        <v>164</v>
      </c>
      <c r="P54" s="170" t="s">
        <v>164</v>
      </c>
      <c r="Q54" s="282"/>
    </row>
    <row r="55" spans="1:17" ht="20.25" customHeight="1" x14ac:dyDescent="0.2">
      <c r="A55" s="26">
        <v>10</v>
      </c>
      <c r="B55" s="759"/>
      <c r="C55" s="769" t="s">
        <v>91</v>
      </c>
      <c r="D55" s="770"/>
      <c r="E55" s="170" t="s">
        <v>164</v>
      </c>
      <c r="F55" s="170" t="s">
        <v>164</v>
      </c>
      <c r="G55" s="170" t="s">
        <v>164</v>
      </c>
      <c r="H55" s="170" t="s">
        <v>164</v>
      </c>
      <c r="I55" s="170" t="s">
        <v>164</v>
      </c>
      <c r="J55" s="170" t="s">
        <v>164</v>
      </c>
      <c r="K55" s="170" t="s">
        <v>164</v>
      </c>
      <c r="L55" s="170" t="s">
        <v>164</v>
      </c>
      <c r="M55" s="170" t="s">
        <v>164</v>
      </c>
      <c r="N55" s="170" t="s">
        <v>164</v>
      </c>
      <c r="O55" s="170" t="s">
        <v>164</v>
      </c>
      <c r="P55" s="170" t="s">
        <v>164</v>
      </c>
      <c r="Q55" s="282"/>
    </row>
    <row r="56" spans="1:17" ht="27" customHeight="1" x14ac:dyDescent="0.2">
      <c r="A56" s="26">
        <v>11</v>
      </c>
      <c r="B56" s="759"/>
      <c r="C56" s="769" t="s">
        <v>92</v>
      </c>
      <c r="D56" s="770"/>
      <c r="E56" s="170" t="s">
        <v>164</v>
      </c>
      <c r="F56" s="170" t="s">
        <v>164</v>
      </c>
      <c r="G56" s="170" t="s">
        <v>164</v>
      </c>
      <c r="H56" s="170" t="s">
        <v>164</v>
      </c>
      <c r="I56" s="170" t="s">
        <v>164</v>
      </c>
      <c r="J56" s="170" t="s">
        <v>164</v>
      </c>
      <c r="K56" s="170" t="s">
        <v>164</v>
      </c>
      <c r="L56" s="170" t="s">
        <v>164</v>
      </c>
      <c r="M56" s="170" t="s">
        <v>164</v>
      </c>
      <c r="N56" s="170" t="s">
        <v>164</v>
      </c>
      <c r="O56" s="170" t="s">
        <v>164</v>
      </c>
      <c r="P56" s="170" t="s">
        <v>164</v>
      </c>
      <c r="Q56" s="282"/>
    </row>
    <row r="57" spans="1:17" ht="21.75" customHeight="1" x14ac:dyDescent="0.2">
      <c r="A57" s="26">
        <v>12</v>
      </c>
      <c r="B57" s="759"/>
      <c r="C57" s="769" t="s">
        <v>93</v>
      </c>
      <c r="D57" s="770"/>
      <c r="E57" s="170" t="s">
        <v>164</v>
      </c>
      <c r="F57" s="170" t="s">
        <v>164</v>
      </c>
      <c r="G57" s="170" t="s">
        <v>164</v>
      </c>
      <c r="H57" s="170" t="s">
        <v>164</v>
      </c>
      <c r="I57" s="170" t="s">
        <v>164</v>
      </c>
      <c r="J57" s="170" t="s">
        <v>164</v>
      </c>
      <c r="K57" s="170" t="s">
        <v>164</v>
      </c>
      <c r="L57" s="170" t="s">
        <v>164</v>
      </c>
      <c r="M57" s="170" t="s">
        <v>164</v>
      </c>
      <c r="N57" s="170" t="s">
        <v>164</v>
      </c>
      <c r="O57" s="170" t="s">
        <v>164</v>
      </c>
      <c r="P57" s="170" t="s">
        <v>164</v>
      </c>
      <c r="Q57" s="282"/>
    </row>
    <row r="58" spans="1:17" ht="34.5" customHeight="1" x14ac:dyDescent="0.2">
      <c r="A58" s="26">
        <v>13</v>
      </c>
      <c r="B58" s="759"/>
      <c r="C58" s="769" t="s">
        <v>94</v>
      </c>
      <c r="D58" s="770"/>
      <c r="E58" s="170" t="s">
        <v>164</v>
      </c>
      <c r="F58" s="170" t="s">
        <v>164</v>
      </c>
      <c r="G58" s="170" t="s">
        <v>164</v>
      </c>
      <c r="H58" s="170" t="s">
        <v>164</v>
      </c>
      <c r="I58" s="170" t="s">
        <v>164</v>
      </c>
      <c r="J58" s="170" t="s">
        <v>164</v>
      </c>
      <c r="K58" s="170" t="s">
        <v>164</v>
      </c>
      <c r="L58" s="170" t="s">
        <v>164</v>
      </c>
      <c r="M58" s="170" t="s">
        <v>164</v>
      </c>
      <c r="N58" s="170" t="s">
        <v>164</v>
      </c>
      <c r="O58" s="170" t="s">
        <v>164</v>
      </c>
      <c r="P58" s="170" t="s">
        <v>164</v>
      </c>
      <c r="Q58" s="282"/>
    </row>
    <row r="59" spans="1:17" ht="35.25" customHeight="1" x14ac:dyDescent="0.2">
      <c r="A59" s="26">
        <v>14</v>
      </c>
      <c r="B59" s="759"/>
      <c r="C59" s="771" t="s">
        <v>95</v>
      </c>
      <c r="D59" s="772"/>
      <c r="E59" s="170" t="s">
        <v>164</v>
      </c>
      <c r="F59" s="170" t="s">
        <v>164</v>
      </c>
      <c r="G59" s="170" t="s">
        <v>164</v>
      </c>
      <c r="H59" s="170" t="s">
        <v>164</v>
      </c>
      <c r="I59" s="170" t="s">
        <v>164</v>
      </c>
      <c r="J59" s="170" t="s">
        <v>164</v>
      </c>
      <c r="K59" s="170" t="s">
        <v>164</v>
      </c>
      <c r="L59" s="170" t="s">
        <v>164</v>
      </c>
      <c r="M59" s="170" t="s">
        <v>164</v>
      </c>
      <c r="N59" s="170" t="s">
        <v>164</v>
      </c>
      <c r="O59" s="170" t="s">
        <v>164</v>
      </c>
      <c r="P59" s="170" t="s">
        <v>164</v>
      </c>
      <c r="Q59" s="282"/>
    </row>
    <row r="60" spans="1:17" ht="17.25" customHeight="1" x14ac:dyDescent="0.2">
      <c r="A60" s="26">
        <v>15</v>
      </c>
      <c r="B60" s="759" t="s">
        <v>96</v>
      </c>
      <c r="C60" s="759"/>
      <c r="D60" s="760"/>
      <c r="E60" s="170">
        <f>SUM(E46:E59)</f>
        <v>1</v>
      </c>
      <c r="F60" s="170">
        <f t="shared" ref="F60:P60" si="0">SUM(F46:F59)</f>
        <v>92</v>
      </c>
      <c r="G60" s="170">
        <f t="shared" si="0"/>
        <v>0</v>
      </c>
      <c r="H60" s="170">
        <f t="shared" si="0"/>
        <v>0</v>
      </c>
      <c r="I60" s="170">
        <f t="shared" si="0"/>
        <v>0</v>
      </c>
      <c r="J60" s="170">
        <f t="shared" si="0"/>
        <v>0</v>
      </c>
      <c r="K60" s="170">
        <f t="shared" si="0"/>
        <v>0</v>
      </c>
      <c r="L60" s="170">
        <f t="shared" si="0"/>
        <v>0</v>
      </c>
      <c r="M60" s="170">
        <f t="shared" si="0"/>
        <v>0</v>
      </c>
      <c r="N60" s="170">
        <f t="shared" si="0"/>
        <v>0</v>
      </c>
      <c r="O60" s="170">
        <f t="shared" si="0"/>
        <v>0</v>
      </c>
      <c r="P60" s="170">
        <f t="shared" si="0"/>
        <v>0</v>
      </c>
      <c r="Q60" s="282"/>
    </row>
    <row r="61" spans="1:17" x14ac:dyDescent="0.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77" t="s">
        <v>175</v>
      </c>
    </row>
    <row r="62" spans="1:17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2" t="s">
        <v>15</v>
      </c>
    </row>
    <row r="63" spans="1:17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77" t="s">
        <v>69</v>
      </c>
    </row>
    <row r="64" spans="1:17" ht="18.75" x14ac:dyDescent="0.3">
      <c r="A64" s="739" t="s">
        <v>379</v>
      </c>
      <c r="B64" s="739"/>
      <c r="C64" s="739"/>
      <c r="D64" s="739"/>
      <c r="E64" s="739"/>
      <c r="F64" s="739"/>
      <c r="G64" s="739"/>
      <c r="H64" s="739"/>
      <c r="I64" s="739"/>
      <c r="J64" s="739"/>
      <c r="K64" s="739"/>
      <c r="L64" s="739"/>
      <c r="M64" s="739"/>
      <c r="N64" s="739"/>
      <c r="O64" s="739"/>
      <c r="P64" s="739"/>
    </row>
    <row r="65" spans="1:17" ht="19.5" x14ac:dyDescent="0.35">
      <c r="A65" s="739" t="s">
        <v>380</v>
      </c>
      <c r="B65" s="739"/>
      <c r="C65" s="739"/>
      <c r="D65" s="739"/>
      <c r="E65" s="739"/>
      <c r="F65" s="739"/>
      <c r="G65" s="739"/>
      <c r="H65" s="739"/>
      <c r="I65" s="739"/>
      <c r="J65" s="739"/>
      <c r="K65" s="739"/>
      <c r="L65" s="739"/>
      <c r="M65" s="739"/>
      <c r="N65" s="739"/>
      <c r="O65" s="739"/>
      <c r="P65" s="739"/>
    </row>
    <row r="66" spans="1:17" ht="12" customHeight="1" x14ac:dyDescent="0.25">
      <c r="A66" s="183"/>
      <c r="B66" s="52"/>
      <c r="C66" s="52"/>
      <c r="D66" s="52"/>
      <c r="E66" s="52"/>
      <c r="F66" s="52"/>
      <c r="G66" s="52"/>
      <c r="H66" s="185"/>
      <c r="I66" s="185"/>
      <c r="J66" s="186" t="s">
        <v>13</v>
      </c>
      <c r="K66" s="185"/>
      <c r="L66" s="185"/>
      <c r="M66" s="185"/>
      <c r="N66" s="185"/>
      <c r="O66" s="52"/>
      <c r="P66" s="52"/>
    </row>
    <row r="67" spans="1:17" ht="8.25" customHeight="1" x14ac:dyDescent="0.2"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7" ht="15.75" x14ac:dyDescent="0.25">
      <c r="A68" s="742" t="s">
        <v>97</v>
      </c>
      <c r="B68" s="743"/>
      <c r="C68" s="743"/>
      <c r="D68" s="743"/>
      <c r="E68" s="743"/>
      <c r="F68" s="743"/>
      <c r="G68" s="743"/>
      <c r="H68" s="743"/>
      <c r="I68" s="743"/>
      <c r="J68" s="743"/>
      <c r="K68" s="743"/>
      <c r="L68" s="743"/>
      <c r="M68" s="743"/>
      <c r="N68" s="743"/>
      <c r="O68" s="743"/>
      <c r="P68" s="743"/>
    </row>
    <row r="69" spans="1:17" ht="9.75" customHeight="1" x14ac:dyDescent="0.2">
      <c r="A69" s="744" t="s">
        <v>71</v>
      </c>
      <c r="B69" s="745"/>
      <c r="C69" s="745"/>
      <c r="D69" s="745"/>
      <c r="E69" s="745"/>
      <c r="F69" s="745"/>
      <c r="G69" s="745"/>
      <c r="H69" s="745"/>
      <c r="I69" s="745"/>
      <c r="J69" s="745"/>
      <c r="K69" s="745"/>
      <c r="L69" s="745"/>
      <c r="M69" s="745"/>
      <c r="N69" s="745"/>
      <c r="O69" s="745"/>
      <c r="P69" s="745"/>
    </row>
    <row r="70" spans="1:17" ht="14.25" customHeight="1" x14ac:dyDescent="0.25">
      <c r="A70" s="746" t="s">
        <v>489</v>
      </c>
      <c r="B70" s="746"/>
      <c r="C70" s="746"/>
      <c r="D70" s="746"/>
      <c r="E70" s="746"/>
      <c r="F70" s="746"/>
      <c r="G70" s="746"/>
      <c r="H70" s="746"/>
      <c r="I70" s="746"/>
      <c r="J70" s="746"/>
      <c r="K70" s="746"/>
      <c r="L70" s="746"/>
      <c r="M70" s="746"/>
      <c r="N70" s="746"/>
      <c r="O70" s="746"/>
      <c r="P70" s="746"/>
    </row>
    <row r="71" spans="1:17" ht="34.5" customHeight="1" thickBot="1" x14ac:dyDescent="0.25">
      <c r="A71" s="748" t="s">
        <v>72</v>
      </c>
      <c r="B71" s="749" t="s">
        <v>73</v>
      </c>
      <c r="C71" s="749"/>
      <c r="D71" s="749"/>
      <c r="E71" s="774" t="s">
        <v>100</v>
      </c>
      <c r="F71" s="774"/>
      <c r="G71" s="775" t="s">
        <v>74</v>
      </c>
      <c r="H71" s="775"/>
      <c r="I71" s="775"/>
      <c r="J71" s="775"/>
      <c r="K71" s="775"/>
      <c r="L71" s="775"/>
      <c r="M71" s="774" t="s">
        <v>99</v>
      </c>
      <c r="N71" s="774"/>
      <c r="O71" s="774" t="s">
        <v>75</v>
      </c>
      <c r="P71" s="776"/>
      <c r="Q71" s="282"/>
    </row>
    <row r="72" spans="1:17" ht="13.5" thickBot="1" x14ac:dyDescent="0.25">
      <c r="A72" s="748"/>
      <c r="B72" s="749"/>
      <c r="C72" s="749"/>
      <c r="D72" s="749"/>
      <c r="E72" s="777" t="s">
        <v>76</v>
      </c>
      <c r="F72" s="777" t="s">
        <v>77</v>
      </c>
      <c r="G72" s="777" t="s">
        <v>76</v>
      </c>
      <c r="H72" s="777" t="s">
        <v>77</v>
      </c>
      <c r="I72" s="778" t="s">
        <v>78</v>
      </c>
      <c r="J72" s="778"/>
      <c r="K72" s="778"/>
      <c r="L72" s="778"/>
      <c r="M72" s="777" t="s">
        <v>76</v>
      </c>
      <c r="N72" s="779" t="s">
        <v>77</v>
      </c>
      <c r="O72" s="777" t="s">
        <v>76</v>
      </c>
      <c r="P72" s="780" t="s">
        <v>77</v>
      </c>
      <c r="Q72" s="282"/>
    </row>
    <row r="73" spans="1:17" ht="13.5" thickBot="1" x14ac:dyDescent="0.25">
      <c r="A73" s="748"/>
      <c r="B73" s="749"/>
      <c r="C73" s="749"/>
      <c r="D73" s="749"/>
      <c r="E73" s="777"/>
      <c r="F73" s="777"/>
      <c r="G73" s="777"/>
      <c r="H73" s="777"/>
      <c r="I73" s="782" t="s">
        <v>79</v>
      </c>
      <c r="J73" s="783" t="s">
        <v>80</v>
      </c>
      <c r="K73" s="783"/>
      <c r="L73" s="783"/>
      <c r="M73" s="777"/>
      <c r="N73" s="779"/>
      <c r="O73" s="777"/>
      <c r="P73" s="781"/>
      <c r="Q73" s="282"/>
    </row>
    <row r="74" spans="1:17" ht="53.25" customHeight="1" thickBot="1" x14ac:dyDescent="0.25">
      <c r="A74" s="748"/>
      <c r="B74" s="749"/>
      <c r="C74" s="749"/>
      <c r="D74" s="749"/>
      <c r="E74" s="777"/>
      <c r="F74" s="777"/>
      <c r="G74" s="777"/>
      <c r="H74" s="777"/>
      <c r="I74" s="782"/>
      <c r="J74" s="22" t="s">
        <v>467</v>
      </c>
      <c r="K74" s="22" t="s">
        <v>81</v>
      </c>
      <c r="L74" s="23" t="s">
        <v>82</v>
      </c>
      <c r="M74" s="777"/>
      <c r="N74" s="779"/>
      <c r="O74" s="777"/>
      <c r="P74" s="780"/>
      <c r="Q74" s="282"/>
    </row>
    <row r="75" spans="1:17" x14ac:dyDescent="0.2">
      <c r="A75" s="773"/>
      <c r="B75" s="749">
        <v>1</v>
      </c>
      <c r="C75" s="749"/>
      <c r="D75" s="749"/>
      <c r="E75" s="169">
        <v>2</v>
      </c>
      <c r="F75" s="169">
        <v>3</v>
      </c>
      <c r="G75" s="169">
        <v>4</v>
      </c>
      <c r="H75" s="169">
        <v>5</v>
      </c>
      <c r="I75" s="169">
        <v>6</v>
      </c>
      <c r="J75" s="169">
        <v>7</v>
      </c>
      <c r="K75" s="169">
        <v>8</v>
      </c>
      <c r="L75" s="169">
        <v>9</v>
      </c>
      <c r="M75" s="169">
        <v>10</v>
      </c>
      <c r="N75" s="169">
        <v>11</v>
      </c>
      <c r="O75" s="169">
        <v>12</v>
      </c>
      <c r="P75" s="281">
        <v>13</v>
      </c>
      <c r="Q75" s="282"/>
    </row>
    <row r="76" spans="1:17" ht="15.75" customHeight="1" thickBot="1" x14ac:dyDescent="0.25">
      <c r="A76" s="187">
        <v>1</v>
      </c>
      <c r="B76" s="761" t="s">
        <v>83</v>
      </c>
      <c r="C76" s="763" t="s">
        <v>84</v>
      </c>
      <c r="D76" s="188" t="s">
        <v>85</v>
      </c>
      <c r="E76" s="170" t="s">
        <v>164</v>
      </c>
      <c r="F76" s="170" t="s">
        <v>164</v>
      </c>
      <c r="G76" s="170" t="s">
        <v>164</v>
      </c>
      <c r="H76" s="170" t="s">
        <v>164</v>
      </c>
      <c r="I76" s="170" t="s">
        <v>164</v>
      </c>
      <c r="J76" s="170" t="s">
        <v>164</v>
      </c>
      <c r="K76" s="170" t="s">
        <v>164</v>
      </c>
      <c r="L76" s="170" t="s">
        <v>164</v>
      </c>
      <c r="M76" s="170" t="s">
        <v>164</v>
      </c>
      <c r="N76" s="170" t="s">
        <v>164</v>
      </c>
      <c r="O76" s="170" t="s">
        <v>164</v>
      </c>
      <c r="P76" s="170" t="s">
        <v>164</v>
      </c>
      <c r="Q76" s="282"/>
    </row>
    <row r="77" spans="1:17" ht="15.75" customHeight="1" thickBot="1" x14ac:dyDescent="0.25">
      <c r="A77" s="25">
        <v>2</v>
      </c>
      <c r="B77" s="762"/>
      <c r="C77" s="764"/>
      <c r="D77" s="189" t="s">
        <v>86</v>
      </c>
      <c r="E77" s="170" t="s">
        <v>164</v>
      </c>
      <c r="F77" s="170" t="s">
        <v>164</v>
      </c>
      <c r="G77" s="170" t="s">
        <v>164</v>
      </c>
      <c r="H77" s="170" t="s">
        <v>164</v>
      </c>
      <c r="I77" s="170" t="s">
        <v>164</v>
      </c>
      <c r="J77" s="170" t="s">
        <v>164</v>
      </c>
      <c r="K77" s="170" t="s">
        <v>164</v>
      </c>
      <c r="L77" s="170" t="s">
        <v>164</v>
      </c>
      <c r="M77" s="170" t="s">
        <v>164</v>
      </c>
      <c r="N77" s="170" t="s">
        <v>164</v>
      </c>
      <c r="O77" s="170" t="s">
        <v>164</v>
      </c>
      <c r="P77" s="170" t="s">
        <v>164</v>
      </c>
      <c r="Q77" s="282"/>
    </row>
    <row r="78" spans="1:17" ht="15.75" customHeight="1" thickBot="1" x14ac:dyDescent="0.25">
      <c r="A78" s="25">
        <v>3</v>
      </c>
      <c r="B78" s="762"/>
      <c r="C78" s="765" t="s">
        <v>87</v>
      </c>
      <c r="D78" s="190" t="s">
        <v>85</v>
      </c>
      <c r="E78" s="170" t="s">
        <v>164</v>
      </c>
      <c r="F78" s="170" t="s">
        <v>164</v>
      </c>
      <c r="G78" s="170" t="s">
        <v>164</v>
      </c>
      <c r="H78" s="170" t="s">
        <v>164</v>
      </c>
      <c r="I78" s="170" t="s">
        <v>164</v>
      </c>
      <c r="J78" s="170" t="s">
        <v>164</v>
      </c>
      <c r="K78" s="170" t="s">
        <v>164</v>
      </c>
      <c r="L78" s="170" t="s">
        <v>164</v>
      </c>
      <c r="M78" s="170" t="s">
        <v>164</v>
      </c>
      <c r="N78" s="170" t="s">
        <v>164</v>
      </c>
      <c r="O78" s="170" t="s">
        <v>164</v>
      </c>
      <c r="P78" s="170" t="s">
        <v>164</v>
      </c>
      <c r="Q78" s="282"/>
    </row>
    <row r="79" spans="1:17" ht="15.75" customHeight="1" x14ac:dyDescent="0.2">
      <c r="A79" s="25">
        <v>4</v>
      </c>
      <c r="B79" s="762"/>
      <c r="C79" s="765"/>
      <c r="D79" s="190" t="s">
        <v>86</v>
      </c>
      <c r="E79" s="170" t="s">
        <v>164</v>
      </c>
      <c r="F79" s="170" t="s">
        <v>164</v>
      </c>
      <c r="G79" s="170" t="s">
        <v>164</v>
      </c>
      <c r="H79" s="170" t="s">
        <v>164</v>
      </c>
      <c r="I79" s="170" t="s">
        <v>164</v>
      </c>
      <c r="J79" s="170" t="s">
        <v>164</v>
      </c>
      <c r="K79" s="170" t="s">
        <v>164</v>
      </c>
      <c r="L79" s="170" t="s">
        <v>164</v>
      </c>
      <c r="M79" s="170" t="s">
        <v>164</v>
      </c>
      <c r="N79" s="170" t="s">
        <v>164</v>
      </c>
      <c r="O79" s="170" t="s">
        <v>164</v>
      </c>
      <c r="P79" s="170" t="s">
        <v>164</v>
      </c>
      <c r="Q79" s="282"/>
    </row>
    <row r="80" spans="1:17" ht="15.75" customHeight="1" x14ac:dyDescent="0.2">
      <c r="A80" s="25">
        <v>5</v>
      </c>
      <c r="B80" s="766" t="s">
        <v>88</v>
      </c>
      <c r="C80" s="306" t="s">
        <v>84</v>
      </c>
      <c r="D80" s="168" t="s">
        <v>86</v>
      </c>
      <c r="E80" s="170" t="s">
        <v>164</v>
      </c>
      <c r="F80" s="170" t="s">
        <v>164</v>
      </c>
      <c r="G80" s="170" t="s">
        <v>164</v>
      </c>
      <c r="H80" s="170" t="s">
        <v>164</v>
      </c>
      <c r="I80" s="170" t="s">
        <v>164</v>
      </c>
      <c r="J80" s="170" t="s">
        <v>164</v>
      </c>
      <c r="K80" s="170" t="s">
        <v>164</v>
      </c>
      <c r="L80" s="170" t="s">
        <v>164</v>
      </c>
      <c r="M80" s="170" t="s">
        <v>164</v>
      </c>
      <c r="N80" s="170" t="s">
        <v>164</v>
      </c>
      <c r="O80" s="170" t="s">
        <v>164</v>
      </c>
      <c r="P80" s="170" t="s">
        <v>164</v>
      </c>
      <c r="Q80" s="282"/>
    </row>
    <row r="81" spans="1:17" ht="15.75" customHeight="1" x14ac:dyDescent="0.2">
      <c r="A81" s="25">
        <v>6</v>
      </c>
      <c r="B81" s="766"/>
      <c r="C81" s="306" t="s">
        <v>87</v>
      </c>
      <c r="D81" s="168" t="s">
        <v>86</v>
      </c>
      <c r="E81" s="170" t="s">
        <v>164</v>
      </c>
      <c r="F81" s="170" t="s">
        <v>164</v>
      </c>
      <c r="G81" s="170" t="s">
        <v>164</v>
      </c>
      <c r="H81" s="170" t="s">
        <v>164</v>
      </c>
      <c r="I81" s="170" t="s">
        <v>164</v>
      </c>
      <c r="J81" s="170" t="s">
        <v>164</v>
      </c>
      <c r="K81" s="170" t="s">
        <v>164</v>
      </c>
      <c r="L81" s="170" t="s">
        <v>164</v>
      </c>
      <c r="M81" s="170">
        <v>1</v>
      </c>
      <c r="N81" s="170">
        <v>92</v>
      </c>
      <c r="O81" s="170" t="s">
        <v>164</v>
      </c>
      <c r="P81" s="170" t="s">
        <v>164</v>
      </c>
      <c r="Q81" s="282"/>
    </row>
    <row r="82" spans="1:17" ht="15.75" customHeight="1" x14ac:dyDescent="0.2">
      <c r="A82" s="26">
        <v>7</v>
      </c>
      <c r="B82" s="759" t="s">
        <v>89</v>
      </c>
      <c r="C82" s="30" t="s">
        <v>84</v>
      </c>
      <c r="D82" s="168" t="s">
        <v>86</v>
      </c>
      <c r="E82" s="170" t="s">
        <v>164</v>
      </c>
      <c r="F82" s="170" t="s">
        <v>164</v>
      </c>
      <c r="G82" s="170" t="s">
        <v>164</v>
      </c>
      <c r="H82" s="170" t="s">
        <v>164</v>
      </c>
      <c r="I82" s="170" t="s">
        <v>164</v>
      </c>
      <c r="J82" s="170" t="s">
        <v>164</v>
      </c>
      <c r="K82" s="170" t="s">
        <v>164</v>
      </c>
      <c r="L82" s="170" t="s">
        <v>164</v>
      </c>
      <c r="M82" s="170" t="s">
        <v>164</v>
      </c>
      <c r="N82" s="170" t="s">
        <v>164</v>
      </c>
      <c r="O82" s="170" t="s">
        <v>164</v>
      </c>
      <c r="P82" s="170" t="s">
        <v>164</v>
      </c>
      <c r="Q82" s="282"/>
    </row>
    <row r="83" spans="1:17" ht="15.75" customHeight="1" x14ac:dyDescent="0.2">
      <c r="A83" s="26">
        <v>8</v>
      </c>
      <c r="B83" s="759"/>
      <c r="C83" s="30" t="s">
        <v>87</v>
      </c>
      <c r="D83" s="168" t="s">
        <v>86</v>
      </c>
      <c r="E83" s="170" t="s">
        <v>164</v>
      </c>
      <c r="F83" s="170" t="s">
        <v>164</v>
      </c>
      <c r="G83" s="170" t="s">
        <v>164</v>
      </c>
      <c r="H83" s="170" t="s">
        <v>164</v>
      </c>
      <c r="I83" s="170" t="s">
        <v>164</v>
      </c>
      <c r="J83" s="170" t="s">
        <v>164</v>
      </c>
      <c r="K83" s="170" t="s">
        <v>164</v>
      </c>
      <c r="L83" s="170" t="s">
        <v>164</v>
      </c>
      <c r="M83" s="170" t="s">
        <v>164</v>
      </c>
      <c r="N83" s="170" t="s">
        <v>164</v>
      </c>
      <c r="O83" s="170" t="s">
        <v>164</v>
      </c>
      <c r="P83" s="170" t="s">
        <v>164</v>
      </c>
      <c r="Q83" s="282"/>
    </row>
    <row r="84" spans="1:17" ht="24" customHeight="1" x14ac:dyDescent="0.2">
      <c r="A84" s="27">
        <v>9</v>
      </c>
      <c r="B84" s="759" t="s">
        <v>174</v>
      </c>
      <c r="C84" s="767" t="s">
        <v>90</v>
      </c>
      <c r="D84" s="768"/>
      <c r="E84" s="170" t="s">
        <v>164</v>
      </c>
      <c r="F84" s="170" t="s">
        <v>164</v>
      </c>
      <c r="G84" s="170" t="s">
        <v>164</v>
      </c>
      <c r="H84" s="170" t="s">
        <v>164</v>
      </c>
      <c r="I84" s="170" t="s">
        <v>164</v>
      </c>
      <c r="J84" s="170" t="s">
        <v>164</v>
      </c>
      <c r="K84" s="170" t="s">
        <v>164</v>
      </c>
      <c r="L84" s="170" t="s">
        <v>164</v>
      </c>
      <c r="M84" s="170" t="s">
        <v>164</v>
      </c>
      <c r="N84" s="170" t="s">
        <v>164</v>
      </c>
      <c r="O84" s="170" t="s">
        <v>164</v>
      </c>
      <c r="P84" s="170" t="s">
        <v>164</v>
      </c>
      <c r="Q84" s="282"/>
    </row>
    <row r="85" spans="1:17" ht="20.25" customHeight="1" x14ac:dyDescent="0.2">
      <c r="A85" s="26">
        <v>10</v>
      </c>
      <c r="B85" s="759"/>
      <c r="C85" s="769" t="s">
        <v>91</v>
      </c>
      <c r="D85" s="770"/>
      <c r="E85" s="170" t="s">
        <v>164</v>
      </c>
      <c r="F85" s="170" t="s">
        <v>164</v>
      </c>
      <c r="G85" s="170" t="s">
        <v>164</v>
      </c>
      <c r="H85" s="170" t="s">
        <v>164</v>
      </c>
      <c r="I85" s="170" t="s">
        <v>164</v>
      </c>
      <c r="J85" s="170" t="s">
        <v>164</v>
      </c>
      <c r="K85" s="170" t="s">
        <v>164</v>
      </c>
      <c r="L85" s="170" t="s">
        <v>164</v>
      </c>
      <c r="M85" s="170" t="s">
        <v>164</v>
      </c>
      <c r="N85" s="170" t="s">
        <v>164</v>
      </c>
      <c r="O85" s="170" t="s">
        <v>164</v>
      </c>
      <c r="P85" s="170" t="s">
        <v>164</v>
      </c>
      <c r="Q85" s="282"/>
    </row>
    <row r="86" spans="1:17" ht="27" customHeight="1" x14ac:dyDescent="0.2">
      <c r="A86" s="26">
        <v>11</v>
      </c>
      <c r="B86" s="759"/>
      <c r="C86" s="769" t="s">
        <v>92</v>
      </c>
      <c r="D86" s="770"/>
      <c r="E86" s="170" t="s">
        <v>164</v>
      </c>
      <c r="F86" s="170" t="s">
        <v>164</v>
      </c>
      <c r="G86" s="170" t="s">
        <v>164</v>
      </c>
      <c r="H86" s="170" t="s">
        <v>164</v>
      </c>
      <c r="I86" s="170" t="s">
        <v>164</v>
      </c>
      <c r="J86" s="170" t="s">
        <v>164</v>
      </c>
      <c r="K86" s="170" t="s">
        <v>164</v>
      </c>
      <c r="L86" s="170" t="s">
        <v>164</v>
      </c>
      <c r="M86" s="170" t="s">
        <v>164</v>
      </c>
      <c r="N86" s="170" t="s">
        <v>164</v>
      </c>
      <c r="O86" s="170" t="s">
        <v>164</v>
      </c>
      <c r="P86" s="170" t="s">
        <v>164</v>
      </c>
      <c r="Q86" s="282"/>
    </row>
    <row r="87" spans="1:17" ht="21.75" customHeight="1" x14ac:dyDescent="0.2">
      <c r="A87" s="26">
        <v>12</v>
      </c>
      <c r="B87" s="759"/>
      <c r="C87" s="769" t="s">
        <v>93</v>
      </c>
      <c r="D87" s="770"/>
      <c r="E87" s="170" t="s">
        <v>164</v>
      </c>
      <c r="F87" s="170" t="s">
        <v>164</v>
      </c>
      <c r="G87" s="170" t="s">
        <v>164</v>
      </c>
      <c r="H87" s="170" t="s">
        <v>164</v>
      </c>
      <c r="I87" s="170" t="s">
        <v>164</v>
      </c>
      <c r="J87" s="170" t="s">
        <v>164</v>
      </c>
      <c r="K87" s="170" t="s">
        <v>164</v>
      </c>
      <c r="L87" s="170" t="s">
        <v>164</v>
      </c>
      <c r="M87" s="170" t="s">
        <v>164</v>
      </c>
      <c r="N87" s="170" t="s">
        <v>164</v>
      </c>
      <c r="O87" s="170" t="s">
        <v>164</v>
      </c>
      <c r="P87" s="170" t="s">
        <v>164</v>
      </c>
      <c r="Q87" s="282"/>
    </row>
    <row r="88" spans="1:17" ht="34.5" customHeight="1" x14ac:dyDescent="0.2">
      <c r="A88" s="26">
        <v>13</v>
      </c>
      <c r="B88" s="759"/>
      <c r="C88" s="769" t="s">
        <v>94</v>
      </c>
      <c r="D88" s="770"/>
      <c r="E88" s="170" t="s">
        <v>164</v>
      </c>
      <c r="F88" s="170" t="s">
        <v>164</v>
      </c>
      <c r="G88" s="170" t="s">
        <v>164</v>
      </c>
      <c r="H88" s="170" t="s">
        <v>164</v>
      </c>
      <c r="I88" s="170" t="s">
        <v>164</v>
      </c>
      <c r="J88" s="170" t="s">
        <v>164</v>
      </c>
      <c r="K88" s="170" t="s">
        <v>164</v>
      </c>
      <c r="L88" s="170" t="s">
        <v>164</v>
      </c>
      <c r="M88" s="170" t="s">
        <v>164</v>
      </c>
      <c r="N88" s="170" t="s">
        <v>164</v>
      </c>
      <c r="O88" s="170" t="s">
        <v>164</v>
      </c>
      <c r="P88" s="170" t="s">
        <v>164</v>
      </c>
      <c r="Q88" s="282"/>
    </row>
    <row r="89" spans="1:17" ht="35.25" customHeight="1" x14ac:dyDescent="0.2">
      <c r="A89" s="26">
        <v>14</v>
      </c>
      <c r="B89" s="759"/>
      <c r="C89" s="771" t="s">
        <v>95</v>
      </c>
      <c r="D89" s="772"/>
      <c r="E89" s="170" t="s">
        <v>164</v>
      </c>
      <c r="F89" s="170" t="s">
        <v>164</v>
      </c>
      <c r="G89" s="170" t="s">
        <v>164</v>
      </c>
      <c r="H89" s="170" t="s">
        <v>164</v>
      </c>
      <c r="I89" s="170" t="s">
        <v>164</v>
      </c>
      <c r="J89" s="170" t="s">
        <v>164</v>
      </c>
      <c r="K89" s="170" t="s">
        <v>164</v>
      </c>
      <c r="L89" s="170" t="s">
        <v>164</v>
      </c>
      <c r="M89" s="170" t="s">
        <v>164</v>
      </c>
      <c r="N89" s="170" t="s">
        <v>164</v>
      </c>
      <c r="O89" s="170" t="s">
        <v>164</v>
      </c>
      <c r="P89" s="170" t="s">
        <v>164</v>
      </c>
      <c r="Q89" s="282"/>
    </row>
    <row r="90" spans="1:17" ht="17.25" customHeight="1" x14ac:dyDescent="0.2">
      <c r="A90" s="26">
        <v>15</v>
      </c>
      <c r="B90" s="759" t="s">
        <v>96</v>
      </c>
      <c r="C90" s="759"/>
      <c r="D90" s="760"/>
      <c r="E90" s="170">
        <f t="shared" ref="E90:P90" si="1">SUM(E76:E89)</f>
        <v>0</v>
      </c>
      <c r="F90" s="170">
        <f t="shared" si="1"/>
        <v>0</v>
      </c>
      <c r="G90" s="170">
        <f t="shared" si="1"/>
        <v>0</v>
      </c>
      <c r="H90" s="170">
        <f t="shared" si="1"/>
        <v>0</v>
      </c>
      <c r="I90" s="170">
        <f t="shared" si="1"/>
        <v>0</v>
      </c>
      <c r="J90" s="170">
        <f t="shared" si="1"/>
        <v>0</v>
      </c>
      <c r="K90" s="170">
        <f t="shared" si="1"/>
        <v>0</v>
      </c>
      <c r="L90" s="170">
        <f t="shared" si="1"/>
        <v>0</v>
      </c>
      <c r="M90" s="170">
        <f t="shared" si="1"/>
        <v>1</v>
      </c>
      <c r="N90" s="170">
        <f t="shared" si="1"/>
        <v>92</v>
      </c>
      <c r="O90" s="170">
        <f t="shared" si="1"/>
        <v>0</v>
      </c>
      <c r="P90" s="170">
        <f t="shared" si="1"/>
        <v>0</v>
      </c>
      <c r="Q90" s="282"/>
    </row>
    <row r="91" spans="1:17" ht="17.25" customHeight="1" x14ac:dyDescent="0.2">
      <c r="A91" s="378"/>
      <c r="B91" s="379"/>
      <c r="C91" s="379"/>
      <c r="D91" s="379"/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P91" s="380"/>
      <c r="Q91" s="381"/>
    </row>
    <row r="92" spans="1:17" x14ac:dyDescent="0.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77" t="s">
        <v>175</v>
      </c>
    </row>
    <row r="93" spans="1:17" x14ac:dyDescent="0.2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2" t="s">
        <v>15</v>
      </c>
    </row>
    <row r="94" spans="1:17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77" t="s">
        <v>69</v>
      </c>
    </row>
    <row r="95" spans="1:17" ht="18.75" x14ac:dyDescent="0.3">
      <c r="A95" s="739" t="s">
        <v>379</v>
      </c>
      <c r="B95" s="739"/>
      <c r="C95" s="739"/>
      <c r="D95" s="739"/>
      <c r="E95" s="739"/>
      <c r="F95" s="739"/>
      <c r="G95" s="739"/>
      <c r="H95" s="739"/>
      <c r="I95" s="739"/>
      <c r="J95" s="739"/>
      <c r="K95" s="739"/>
      <c r="L95" s="739"/>
      <c r="M95" s="739"/>
      <c r="N95" s="739"/>
      <c r="O95" s="739"/>
      <c r="P95" s="739"/>
    </row>
    <row r="96" spans="1:17" ht="19.5" x14ac:dyDescent="0.35">
      <c r="A96" s="739" t="s">
        <v>380</v>
      </c>
      <c r="B96" s="739"/>
      <c r="C96" s="739"/>
      <c r="D96" s="739"/>
      <c r="E96" s="739"/>
      <c r="F96" s="739"/>
      <c r="G96" s="739"/>
      <c r="H96" s="739"/>
      <c r="I96" s="739"/>
      <c r="J96" s="739"/>
      <c r="K96" s="739"/>
      <c r="L96" s="739"/>
      <c r="M96" s="739"/>
      <c r="N96" s="739"/>
      <c r="O96" s="739"/>
      <c r="P96" s="739"/>
    </row>
    <row r="97" spans="1:17" ht="12" customHeight="1" x14ac:dyDescent="0.25">
      <c r="A97" s="183"/>
      <c r="B97" s="52"/>
      <c r="C97" s="52"/>
      <c r="D97" s="52"/>
      <c r="E97" s="52"/>
      <c r="F97" s="52"/>
      <c r="G97" s="52"/>
      <c r="H97" s="185"/>
      <c r="I97" s="185"/>
      <c r="J97" s="186" t="s">
        <v>13</v>
      </c>
      <c r="K97" s="185"/>
      <c r="L97" s="185"/>
      <c r="M97" s="185"/>
      <c r="N97" s="185"/>
      <c r="O97" s="52"/>
      <c r="P97" s="52"/>
    </row>
    <row r="98" spans="1:17" ht="8.25" customHeight="1" x14ac:dyDescent="0.2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</row>
    <row r="99" spans="1:17" ht="15.75" x14ac:dyDescent="0.25">
      <c r="A99" s="742" t="s">
        <v>97</v>
      </c>
      <c r="B99" s="743"/>
      <c r="C99" s="743"/>
      <c r="D99" s="743"/>
      <c r="E99" s="743"/>
      <c r="F99" s="743"/>
      <c r="G99" s="743"/>
      <c r="H99" s="743"/>
      <c r="I99" s="743"/>
      <c r="J99" s="743"/>
      <c r="K99" s="743"/>
      <c r="L99" s="743"/>
      <c r="M99" s="743"/>
      <c r="N99" s="743"/>
      <c r="O99" s="743"/>
      <c r="P99" s="743"/>
    </row>
    <row r="100" spans="1:17" ht="9.75" customHeight="1" x14ac:dyDescent="0.2">
      <c r="A100" s="744" t="s">
        <v>71</v>
      </c>
      <c r="B100" s="745"/>
      <c r="C100" s="745"/>
      <c r="D100" s="745"/>
      <c r="E100" s="745"/>
      <c r="F100" s="745"/>
      <c r="G100" s="745"/>
      <c r="H100" s="745"/>
      <c r="I100" s="745"/>
      <c r="J100" s="745"/>
      <c r="K100" s="745"/>
      <c r="L100" s="745"/>
      <c r="M100" s="745"/>
      <c r="N100" s="745"/>
      <c r="O100" s="745"/>
      <c r="P100" s="745"/>
    </row>
    <row r="101" spans="1:17" ht="14.25" customHeight="1" x14ac:dyDescent="0.25">
      <c r="A101" s="746" t="s">
        <v>680</v>
      </c>
      <c r="B101" s="746"/>
      <c r="C101" s="746"/>
      <c r="D101" s="746"/>
      <c r="E101" s="746"/>
      <c r="F101" s="746"/>
      <c r="G101" s="746"/>
      <c r="H101" s="746"/>
      <c r="I101" s="746"/>
      <c r="J101" s="746"/>
      <c r="K101" s="746"/>
      <c r="L101" s="746"/>
      <c r="M101" s="746"/>
      <c r="N101" s="746"/>
      <c r="O101" s="746"/>
      <c r="P101" s="746"/>
    </row>
    <row r="102" spans="1:17" ht="34.5" customHeight="1" thickBot="1" x14ac:dyDescent="0.25">
      <c r="A102" s="748" t="s">
        <v>72</v>
      </c>
      <c r="B102" s="749" t="s">
        <v>73</v>
      </c>
      <c r="C102" s="749"/>
      <c r="D102" s="749"/>
      <c r="E102" s="774" t="s">
        <v>100</v>
      </c>
      <c r="F102" s="774"/>
      <c r="G102" s="775" t="s">
        <v>74</v>
      </c>
      <c r="H102" s="775"/>
      <c r="I102" s="775"/>
      <c r="J102" s="775"/>
      <c r="K102" s="775"/>
      <c r="L102" s="775"/>
      <c r="M102" s="774" t="s">
        <v>99</v>
      </c>
      <c r="N102" s="774"/>
      <c r="O102" s="774" t="s">
        <v>75</v>
      </c>
      <c r="P102" s="776"/>
      <c r="Q102" s="282"/>
    </row>
    <row r="103" spans="1:17" ht="13.5" thickBot="1" x14ac:dyDescent="0.25">
      <c r="A103" s="748"/>
      <c r="B103" s="749"/>
      <c r="C103" s="749"/>
      <c r="D103" s="749"/>
      <c r="E103" s="777" t="s">
        <v>76</v>
      </c>
      <c r="F103" s="777" t="s">
        <v>77</v>
      </c>
      <c r="G103" s="777" t="s">
        <v>76</v>
      </c>
      <c r="H103" s="777" t="s">
        <v>77</v>
      </c>
      <c r="I103" s="778" t="s">
        <v>78</v>
      </c>
      <c r="J103" s="778"/>
      <c r="K103" s="778"/>
      <c r="L103" s="778"/>
      <c r="M103" s="777" t="s">
        <v>76</v>
      </c>
      <c r="N103" s="779" t="s">
        <v>77</v>
      </c>
      <c r="O103" s="777" t="s">
        <v>76</v>
      </c>
      <c r="P103" s="780" t="s">
        <v>77</v>
      </c>
      <c r="Q103" s="282"/>
    </row>
    <row r="104" spans="1:17" ht="13.5" thickBot="1" x14ac:dyDescent="0.25">
      <c r="A104" s="748"/>
      <c r="B104" s="749"/>
      <c r="C104" s="749"/>
      <c r="D104" s="749"/>
      <c r="E104" s="777"/>
      <c r="F104" s="777"/>
      <c r="G104" s="777"/>
      <c r="H104" s="777"/>
      <c r="I104" s="782" t="s">
        <v>79</v>
      </c>
      <c r="J104" s="783" t="s">
        <v>80</v>
      </c>
      <c r="K104" s="783"/>
      <c r="L104" s="783"/>
      <c r="M104" s="777"/>
      <c r="N104" s="779"/>
      <c r="O104" s="777"/>
      <c r="P104" s="781"/>
      <c r="Q104" s="282"/>
    </row>
    <row r="105" spans="1:17" ht="53.25" customHeight="1" thickBot="1" x14ac:dyDescent="0.25">
      <c r="A105" s="748"/>
      <c r="B105" s="749"/>
      <c r="C105" s="749"/>
      <c r="D105" s="749"/>
      <c r="E105" s="777"/>
      <c r="F105" s="777"/>
      <c r="G105" s="777"/>
      <c r="H105" s="777"/>
      <c r="I105" s="782"/>
      <c r="J105" s="22" t="s">
        <v>467</v>
      </c>
      <c r="K105" s="22" t="s">
        <v>81</v>
      </c>
      <c r="L105" s="23" t="s">
        <v>82</v>
      </c>
      <c r="M105" s="777"/>
      <c r="N105" s="779"/>
      <c r="O105" s="777"/>
      <c r="P105" s="780"/>
      <c r="Q105" s="282"/>
    </row>
    <row r="106" spans="1:17" x14ac:dyDescent="0.2">
      <c r="A106" s="773"/>
      <c r="B106" s="749">
        <v>1</v>
      </c>
      <c r="C106" s="749"/>
      <c r="D106" s="749"/>
      <c r="E106" s="169">
        <v>2</v>
      </c>
      <c r="F106" s="169">
        <v>3</v>
      </c>
      <c r="G106" s="169">
        <v>4</v>
      </c>
      <c r="H106" s="169">
        <v>5</v>
      </c>
      <c r="I106" s="169">
        <v>6</v>
      </c>
      <c r="J106" s="169">
        <v>7</v>
      </c>
      <c r="K106" s="169">
        <v>8</v>
      </c>
      <c r="L106" s="169">
        <v>9</v>
      </c>
      <c r="M106" s="169">
        <v>10</v>
      </c>
      <c r="N106" s="169">
        <v>11</v>
      </c>
      <c r="O106" s="169">
        <v>12</v>
      </c>
      <c r="P106" s="281">
        <v>13</v>
      </c>
      <c r="Q106" s="282"/>
    </row>
    <row r="107" spans="1:17" ht="15.75" customHeight="1" thickBot="1" x14ac:dyDescent="0.25">
      <c r="A107" s="187">
        <v>1</v>
      </c>
      <c r="B107" s="761" t="s">
        <v>83</v>
      </c>
      <c r="C107" s="763" t="s">
        <v>84</v>
      </c>
      <c r="D107" s="188" t="s">
        <v>85</v>
      </c>
      <c r="E107" s="170" t="s">
        <v>164</v>
      </c>
      <c r="F107" s="170" t="s">
        <v>164</v>
      </c>
      <c r="G107" s="170" t="s">
        <v>164</v>
      </c>
      <c r="H107" s="170" t="s">
        <v>164</v>
      </c>
      <c r="I107" s="170" t="s">
        <v>164</v>
      </c>
      <c r="J107" s="170" t="s">
        <v>164</v>
      </c>
      <c r="K107" s="170" t="s">
        <v>164</v>
      </c>
      <c r="L107" s="170" t="s">
        <v>164</v>
      </c>
      <c r="M107" s="170" t="s">
        <v>164</v>
      </c>
      <c r="N107" s="170" t="s">
        <v>164</v>
      </c>
      <c r="O107" s="170" t="s">
        <v>164</v>
      </c>
      <c r="P107" s="170" t="s">
        <v>164</v>
      </c>
      <c r="Q107" s="282"/>
    </row>
    <row r="108" spans="1:17" ht="15.75" customHeight="1" thickBot="1" x14ac:dyDescent="0.25">
      <c r="A108" s="25">
        <v>2</v>
      </c>
      <c r="B108" s="762"/>
      <c r="C108" s="764"/>
      <c r="D108" s="189" t="s">
        <v>86</v>
      </c>
      <c r="E108" s="170" t="s">
        <v>164</v>
      </c>
      <c r="F108" s="170" t="s">
        <v>164</v>
      </c>
      <c r="G108" s="170" t="s">
        <v>164</v>
      </c>
      <c r="H108" s="170" t="s">
        <v>164</v>
      </c>
      <c r="I108" s="170" t="s">
        <v>164</v>
      </c>
      <c r="J108" s="170" t="s">
        <v>164</v>
      </c>
      <c r="K108" s="170" t="s">
        <v>164</v>
      </c>
      <c r="L108" s="170" t="s">
        <v>164</v>
      </c>
      <c r="M108" s="170" t="s">
        <v>164</v>
      </c>
      <c r="N108" s="170" t="s">
        <v>164</v>
      </c>
      <c r="O108" s="170" t="s">
        <v>164</v>
      </c>
      <c r="P108" s="170" t="s">
        <v>164</v>
      </c>
      <c r="Q108" s="282"/>
    </row>
    <row r="109" spans="1:17" ht="15.75" customHeight="1" thickBot="1" x14ac:dyDescent="0.25">
      <c r="A109" s="25">
        <v>3</v>
      </c>
      <c r="B109" s="762"/>
      <c r="C109" s="765" t="s">
        <v>87</v>
      </c>
      <c r="D109" s="190" t="s">
        <v>85</v>
      </c>
      <c r="E109" s="170" t="s">
        <v>164</v>
      </c>
      <c r="F109" s="170" t="s">
        <v>164</v>
      </c>
      <c r="G109" s="170" t="s">
        <v>164</v>
      </c>
      <c r="H109" s="170" t="s">
        <v>164</v>
      </c>
      <c r="I109" s="170" t="s">
        <v>164</v>
      </c>
      <c r="J109" s="170" t="s">
        <v>164</v>
      </c>
      <c r="K109" s="170" t="s">
        <v>164</v>
      </c>
      <c r="L109" s="170" t="s">
        <v>164</v>
      </c>
      <c r="M109" s="170" t="s">
        <v>164</v>
      </c>
      <c r="N109" s="170" t="s">
        <v>164</v>
      </c>
      <c r="O109" s="170" t="s">
        <v>164</v>
      </c>
      <c r="P109" s="170" t="s">
        <v>164</v>
      </c>
      <c r="Q109" s="282"/>
    </row>
    <row r="110" spans="1:17" ht="15.75" customHeight="1" x14ac:dyDescent="0.2">
      <c r="A110" s="25">
        <v>4</v>
      </c>
      <c r="B110" s="762"/>
      <c r="C110" s="765"/>
      <c r="D110" s="190" t="s">
        <v>86</v>
      </c>
      <c r="E110" s="170" t="s">
        <v>164</v>
      </c>
      <c r="F110" s="170" t="s">
        <v>164</v>
      </c>
      <c r="G110" s="170" t="s">
        <v>164</v>
      </c>
      <c r="H110" s="170" t="s">
        <v>164</v>
      </c>
      <c r="I110" s="170" t="s">
        <v>164</v>
      </c>
      <c r="J110" s="170" t="s">
        <v>164</v>
      </c>
      <c r="K110" s="170" t="s">
        <v>164</v>
      </c>
      <c r="L110" s="170" t="s">
        <v>164</v>
      </c>
      <c r="M110" s="170" t="s">
        <v>164</v>
      </c>
      <c r="N110" s="170" t="s">
        <v>164</v>
      </c>
      <c r="O110" s="170" t="s">
        <v>164</v>
      </c>
      <c r="P110" s="170" t="s">
        <v>164</v>
      </c>
      <c r="Q110" s="282"/>
    </row>
    <row r="111" spans="1:17" ht="15.75" customHeight="1" x14ac:dyDescent="0.2">
      <c r="A111" s="25">
        <v>5</v>
      </c>
      <c r="B111" s="766" t="s">
        <v>88</v>
      </c>
      <c r="C111" s="341" t="s">
        <v>84</v>
      </c>
      <c r="D111" s="168" t="s">
        <v>86</v>
      </c>
      <c r="E111" s="170" t="s">
        <v>164</v>
      </c>
      <c r="F111" s="170" t="s">
        <v>164</v>
      </c>
      <c r="G111" s="170" t="s">
        <v>164</v>
      </c>
      <c r="H111" s="170" t="s">
        <v>164</v>
      </c>
      <c r="I111" s="170" t="s">
        <v>164</v>
      </c>
      <c r="J111" s="170" t="s">
        <v>164</v>
      </c>
      <c r="K111" s="170" t="s">
        <v>164</v>
      </c>
      <c r="L111" s="170" t="s">
        <v>164</v>
      </c>
      <c r="M111" s="170" t="s">
        <v>164</v>
      </c>
      <c r="N111" s="170" t="s">
        <v>164</v>
      </c>
      <c r="O111" s="170" t="s">
        <v>164</v>
      </c>
      <c r="P111" s="170" t="s">
        <v>164</v>
      </c>
      <c r="Q111" s="282"/>
    </row>
    <row r="112" spans="1:17" ht="15.75" customHeight="1" x14ac:dyDescent="0.2">
      <c r="A112" s="25">
        <v>6</v>
      </c>
      <c r="B112" s="766"/>
      <c r="C112" s="341" t="s">
        <v>87</v>
      </c>
      <c r="D112" s="168" t="s">
        <v>86</v>
      </c>
      <c r="E112" s="170" t="s">
        <v>164</v>
      </c>
      <c r="F112" s="170" t="s">
        <v>164</v>
      </c>
      <c r="G112" s="170" t="s">
        <v>164</v>
      </c>
      <c r="H112" s="170" t="s">
        <v>164</v>
      </c>
      <c r="I112" s="170" t="s">
        <v>164</v>
      </c>
      <c r="J112" s="170" t="s">
        <v>164</v>
      </c>
      <c r="K112" s="170" t="s">
        <v>164</v>
      </c>
      <c r="L112" s="170" t="s">
        <v>164</v>
      </c>
      <c r="M112" s="170" t="s">
        <v>164</v>
      </c>
      <c r="N112" s="170" t="s">
        <v>164</v>
      </c>
      <c r="O112" s="170" t="s">
        <v>164</v>
      </c>
      <c r="P112" s="170" t="s">
        <v>164</v>
      </c>
      <c r="Q112" s="282"/>
    </row>
    <row r="113" spans="1:17" ht="15.75" customHeight="1" x14ac:dyDescent="0.2">
      <c r="A113" s="26">
        <v>7</v>
      </c>
      <c r="B113" s="759" t="s">
        <v>89</v>
      </c>
      <c r="C113" s="30" t="s">
        <v>84</v>
      </c>
      <c r="D113" s="168" t="s">
        <v>86</v>
      </c>
      <c r="E113" s="170" t="s">
        <v>164</v>
      </c>
      <c r="F113" s="170" t="s">
        <v>164</v>
      </c>
      <c r="G113" s="170" t="s">
        <v>164</v>
      </c>
      <c r="H113" s="170" t="s">
        <v>164</v>
      </c>
      <c r="I113" s="170" t="s">
        <v>164</v>
      </c>
      <c r="J113" s="170" t="s">
        <v>164</v>
      </c>
      <c r="K113" s="170" t="s">
        <v>164</v>
      </c>
      <c r="L113" s="170" t="s">
        <v>164</v>
      </c>
      <c r="M113" s="170" t="s">
        <v>164</v>
      </c>
      <c r="N113" s="170" t="s">
        <v>164</v>
      </c>
      <c r="O113" s="170" t="s">
        <v>164</v>
      </c>
      <c r="P113" s="170" t="s">
        <v>164</v>
      </c>
      <c r="Q113" s="282"/>
    </row>
    <row r="114" spans="1:17" ht="15.75" customHeight="1" x14ac:dyDescent="0.2">
      <c r="A114" s="26">
        <v>8</v>
      </c>
      <c r="B114" s="759"/>
      <c r="C114" s="30" t="s">
        <v>87</v>
      </c>
      <c r="D114" s="168" t="s">
        <v>86</v>
      </c>
      <c r="E114" s="170" t="s">
        <v>164</v>
      </c>
      <c r="F114" s="170" t="s">
        <v>164</v>
      </c>
      <c r="G114" s="170" t="s">
        <v>164</v>
      </c>
      <c r="H114" s="170" t="s">
        <v>164</v>
      </c>
      <c r="I114" s="170" t="s">
        <v>164</v>
      </c>
      <c r="J114" s="170" t="s">
        <v>164</v>
      </c>
      <c r="K114" s="170" t="s">
        <v>164</v>
      </c>
      <c r="L114" s="170" t="s">
        <v>164</v>
      </c>
      <c r="M114" s="170" t="s">
        <v>164</v>
      </c>
      <c r="N114" s="170" t="s">
        <v>164</v>
      </c>
      <c r="O114" s="170" t="s">
        <v>164</v>
      </c>
      <c r="P114" s="170" t="s">
        <v>164</v>
      </c>
      <c r="Q114" s="282"/>
    </row>
    <row r="115" spans="1:17" ht="24" customHeight="1" x14ac:dyDescent="0.2">
      <c r="A115" s="27">
        <v>9</v>
      </c>
      <c r="B115" s="759" t="s">
        <v>174</v>
      </c>
      <c r="C115" s="767" t="s">
        <v>90</v>
      </c>
      <c r="D115" s="768"/>
      <c r="E115" s="170" t="s">
        <v>164</v>
      </c>
      <c r="F115" s="170" t="s">
        <v>164</v>
      </c>
      <c r="G115" s="170" t="s">
        <v>164</v>
      </c>
      <c r="H115" s="170" t="s">
        <v>164</v>
      </c>
      <c r="I115" s="170" t="s">
        <v>164</v>
      </c>
      <c r="J115" s="170" t="s">
        <v>164</v>
      </c>
      <c r="K115" s="170" t="s">
        <v>164</v>
      </c>
      <c r="L115" s="170" t="s">
        <v>164</v>
      </c>
      <c r="M115" s="170" t="s">
        <v>164</v>
      </c>
      <c r="N115" s="170" t="s">
        <v>164</v>
      </c>
      <c r="O115" s="170" t="s">
        <v>164</v>
      </c>
      <c r="P115" s="170" t="s">
        <v>164</v>
      </c>
      <c r="Q115" s="282"/>
    </row>
    <row r="116" spans="1:17" ht="20.25" customHeight="1" x14ac:dyDescent="0.2">
      <c r="A116" s="26">
        <v>10</v>
      </c>
      <c r="B116" s="759"/>
      <c r="C116" s="769" t="s">
        <v>91</v>
      </c>
      <c r="D116" s="770"/>
      <c r="E116" s="170" t="s">
        <v>164</v>
      </c>
      <c r="F116" s="170" t="s">
        <v>164</v>
      </c>
      <c r="G116" s="170" t="s">
        <v>164</v>
      </c>
      <c r="H116" s="170" t="s">
        <v>164</v>
      </c>
      <c r="I116" s="170" t="s">
        <v>164</v>
      </c>
      <c r="J116" s="170" t="s">
        <v>164</v>
      </c>
      <c r="K116" s="170" t="s">
        <v>164</v>
      </c>
      <c r="L116" s="170" t="s">
        <v>164</v>
      </c>
      <c r="M116" s="170" t="s">
        <v>164</v>
      </c>
      <c r="N116" s="170" t="s">
        <v>164</v>
      </c>
      <c r="O116" s="170" t="s">
        <v>164</v>
      </c>
      <c r="P116" s="170" t="s">
        <v>164</v>
      </c>
      <c r="Q116" s="282"/>
    </row>
    <row r="117" spans="1:17" ht="27" customHeight="1" x14ac:dyDescent="0.2">
      <c r="A117" s="26">
        <v>11</v>
      </c>
      <c r="B117" s="759"/>
      <c r="C117" s="769" t="s">
        <v>92</v>
      </c>
      <c r="D117" s="770"/>
      <c r="E117" s="170" t="s">
        <v>164</v>
      </c>
      <c r="F117" s="170" t="s">
        <v>164</v>
      </c>
      <c r="G117" s="170" t="s">
        <v>164</v>
      </c>
      <c r="H117" s="170" t="s">
        <v>164</v>
      </c>
      <c r="I117" s="170" t="s">
        <v>164</v>
      </c>
      <c r="J117" s="170" t="s">
        <v>164</v>
      </c>
      <c r="K117" s="170" t="s">
        <v>164</v>
      </c>
      <c r="L117" s="170" t="s">
        <v>164</v>
      </c>
      <c r="M117" s="170" t="s">
        <v>164</v>
      </c>
      <c r="N117" s="170" t="s">
        <v>164</v>
      </c>
      <c r="O117" s="170" t="s">
        <v>164</v>
      </c>
      <c r="P117" s="170" t="s">
        <v>164</v>
      </c>
      <c r="Q117" s="282"/>
    </row>
    <row r="118" spans="1:17" ht="21.75" customHeight="1" x14ac:dyDescent="0.2">
      <c r="A118" s="26">
        <v>12</v>
      </c>
      <c r="B118" s="759"/>
      <c r="C118" s="769" t="s">
        <v>93</v>
      </c>
      <c r="D118" s="770"/>
      <c r="E118" s="170" t="s">
        <v>164</v>
      </c>
      <c r="F118" s="170" t="s">
        <v>164</v>
      </c>
      <c r="G118" s="170" t="s">
        <v>164</v>
      </c>
      <c r="H118" s="170" t="s">
        <v>164</v>
      </c>
      <c r="I118" s="170" t="s">
        <v>164</v>
      </c>
      <c r="J118" s="170" t="s">
        <v>164</v>
      </c>
      <c r="K118" s="170" t="s">
        <v>164</v>
      </c>
      <c r="L118" s="170" t="s">
        <v>164</v>
      </c>
      <c r="M118" s="170" t="s">
        <v>164</v>
      </c>
      <c r="N118" s="170" t="s">
        <v>164</v>
      </c>
      <c r="O118" s="170" t="s">
        <v>164</v>
      </c>
      <c r="P118" s="170" t="s">
        <v>164</v>
      </c>
      <c r="Q118" s="282"/>
    </row>
    <row r="119" spans="1:17" ht="34.5" customHeight="1" x14ac:dyDescent="0.2">
      <c r="A119" s="26">
        <v>13</v>
      </c>
      <c r="B119" s="759"/>
      <c r="C119" s="769" t="s">
        <v>94</v>
      </c>
      <c r="D119" s="770"/>
      <c r="E119" s="170" t="s">
        <v>164</v>
      </c>
      <c r="F119" s="170" t="s">
        <v>164</v>
      </c>
      <c r="G119" s="170" t="s">
        <v>164</v>
      </c>
      <c r="H119" s="170" t="s">
        <v>164</v>
      </c>
      <c r="I119" s="170" t="s">
        <v>164</v>
      </c>
      <c r="J119" s="170" t="s">
        <v>164</v>
      </c>
      <c r="K119" s="170" t="s">
        <v>164</v>
      </c>
      <c r="L119" s="170" t="s">
        <v>164</v>
      </c>
      <c r="M119" s="170" t="s">
        <v>164</v>
      </c>
      <c r="N119" s="170" t="s">
        <v>164</v>
      </c>
      <c r="O119" s="170" t="s">
        <v>164</v>
      </c>
      <c r="P119" s="170" t="s">
        <v>164</v>
      </c>
      <c r="Q119" s="282"/>
    </row>
    <row r="120" spans="1:17" ht="35.25" customHeight="1" x14ac:dyDescent="0.2">
      <c r="A120" s="26">
        <v>14</v>
      </c>
      <c r="B120" s="759"/>
      <c r="C120" s="771" t="s">
        <v>95</v>
      </c>
      <c r="D120" s="772"/>
      <c r="E120" s="170" t="s">
        <v>164</v>
      </c>
      <c r="F120" s="170" t="s">
        <v>164</v>
      </c>
      <c r="G120" s="170" t="s">
        <v>164</v>
      </c>
      <c r="H120" s="170" t="s">
        <v>164</v>
      </c>
      <c r="I120" s="170" t="s">
        <v>164</v>
      </c>
      <c r="J120" s="170" t="s">
        <v>164</v>
      </c>
      <c r="K120" s="170" t="s">
        <v>164</v>
      </c>
      <c r="L120" s="170" t="s">
        <v>164</v>
      </c>
      <c r="M120" s="170" t="s">
        <v>164</v>
      </c>
      <c r="N120" s="170" t="s">
        <v>164</v>
      </c>
      <c r="O120" s="170" t="s">
        <v>164</v>
      </c>
      <c r="P120" s="170" t="s">
        <v>164</v>
      </c>
      <c r="Q120" s="282"/>
    </row>
    <row r="121" spans="1:17" ht="17.25" customHeight="1" x14ac:dyDescent="0.2">
      <c r="A121" s="26">
        <v>15</v>
      </c>
      <c r="B121" s="759" t="s">
        <v>96</v>
      </c>
      <c r="C121" s="759"/>
      <c r="D121" s="760"/>
      <c r="E121" s="170">
        <f t="shared" ref="E121:P121" si="2">SUM(E107:E120)</f>
        <v>0</v>
      </c>
      <c r="F121" s="170">
        <f t="shared" si="2"/>
        <v>0</v>
      </c>
      <c r="G121" s="170">
        <f t="shared" si="2"/>
        <v>0</v>
      </c>
      <c r="H121" s="170">
        <f t="shared" si="2"/>
        <v>0</v>
      </c>
      <c r="I121" s="170">
        <f t="shared" si="2"/>
        <v>0</v>
      </c>
      <c r="J121" s="170">
        <f t="shared" si="2"/>
        <v>0</v>
      </c>
      <c r="K121" s="170">
        <f t="shared" si="2"/>
        <v>0</v>
      </c>
      <c r="L121" s="170">
        <f t="shared" si="2"/>
        <v>0</v>
      </c>
      <c r="M121" s="170">
        <f t="shared" si="2"/>
        <v>0</v>
      </c>
      <c r="N121" s="170">
        <f t="shared" si="2"/>
        <v>0</v>
      </c>
      <c r="O121" s="170">
        <f t="shared" si="2"/>
        <v>0</v>
      </c>
      <c r="P121" s="170">
        <f t="shared" si="2"/>
        <v>0</v>
      </c>
      <c r="Q121" s="282"/>
    </row>
    <row r="123" spans="1:17" x14ac:dyDescent="0.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77" t="s">
        <v>175</v>
      </c>
    </row>
    <row r="124" spans="1:17" x14ac:dyDescent="0.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12" t="s">
        <v>15</v>
      </c>
    </row>
    <row r="125" spans="1:17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77" t="s">
        <v>69</v>
      </c>
    </row>
    <row r="126" spans="1:17" ht="18.75" x14ac:dyDescent="0.3">
      <c r="A126" s="739" t="s">
        <v>379</v>
      </c>
      <c r="B126" s="739"/>
      <c r="C126" s="739"/>
      <c r="D126" s="739"/>
      <c r="E126" s="739"/>
      <c r="F126" s="739"/>
      <c r="G126" s="739"/>
      <c r="H126" s="739"/>
      <c r="I126" s="739"/>
      <c r="J126" s="739"/>
      <c r="K126" s="739"/>
      <c r="L126" s="739"/>
      <c r="M126" s="739"/>
      <c r="N126" s="739"/>
      <c r="O126" s="739"/>
      <c r="P126" s="739"/>
    </row>
    <row r="127" spans="1:17" ht="19.5" x14ac:dyDescent="0.35">
      <c r="A127" s="739" t="s">
        <v>380</v>
      </c>
      <c r="B127" s="739"/>
      <c r="C127" s="739"/>
      <c r="D127" s="739"/>
      <c r="E127" s="739"/>
      <c r="F127" s="739"/>
      <c r="G127" s="739"/>
      <c r="H127" s="739"/>
      <c r="I127" s="739"/>
      <c r="J127" s="739"/>
      <c r="K127" s="739"/>
      <c r="L127" s="739"/>
      <c r="M127" s="739"/>
      <c r="N127" s="739"/>
      <c r="O127" s="739"/>
      <c r="P127" s="739"/>
    </row>
    <row r="128" spans="1:17" ht="12" customHeight="1" x14ac:dyDescent="0.25">
      <c r="A128" s="183"/>
      <c r="B128" s="52"/>
      <c r="C128" s="52"/>
      <c r="D128" s="52"/>
      <c r="E128" s="52"/>
      <c r="F128" s="52"/>
      <c r="G128" s="52"/>
      <c r="H128" s="185"/>
      <c r="I128" s="185"/>
      <c r="J128" s="186" t="s">
        <v>13</v>
      </c>
      <c r="K128" s="185"/>
      <c r="L128" s="185"/>
      <c r="M128" s="185"/>
      <c r="N128" s="185"/>
      <c r="O128" s="52"/>
      <c r="P128" s="52"/>
    </row>
    <row r="129" spans="1:17" ht="8.25" customHeight="1" x14ac:dyDescent="0.2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</row>
    <row r="130" spans="1:17" ht="15.75" x14ac:dyDescent="0.25">
      <c r="A130" s="742" t="s">
        <v>97</v>
      </c>
      <c r="B130" s="743"/>
      <c r="C130" s="743"/>
      <c r="D130" s="743"/>
      <c r="E130" s="743"/>
      <c r="F130" s="743"/>
      <c r="G130" s="743"/>
      <c r="H130" s="743"/>
      <c r="I130" s="743"/>
      <c r="J130" s="743"/>
      <c r="K130" s="743"/>
      <c r="L130" s="743"/>
      <c r="M130" s="743"/>
      <c r="N130" s="743"/>
      <c r="O130" s="743"/>
      <c r="P130" s="743"/>
    </row>
    <row r="131" spans="1:17" ht="9.75" customHeight="1" x14ac:dyDescent="0.2">
      <c r="A131" s="744" t="s">
        <v>71</v>
      </c>
      <c r="B131" s="745"/>
      <c r="C131" s="745"/>
      <c r="D131" s="745"/>
      <c r="E131" s="745"/>
      <c r="F131" s="745"/>
      <c r="G131" s="745"/>
      <c r="H131" s="745"/>
      <c r="I131" s="745"/>
      <c r="J131" s="745"/>
      <c r="K131" s="745"/>
      <c r="L131" s="745"/>
      <c r="M131" s="745"/>
      <c r="N131" s="745"/>
      <c r="O131" s="745"/>
      <c r="P131" s="745"/>
    </row>
    <row r="132" spans="1:17" ht="14.25" customHeight="1" x14ac:dyDescent="0.25">
      <c r="A132" s="746" t="s">
        <v>679</v>
      </c>
      <c r="B132" s="746"/>
      <c r="C132" s="746"/>
      <c r="D132" s="746"/>
      <c r="E132" s="746"/>
      <c r="F132" s="746"/>
      <c r="G132" s="746"/>
      <c r="H132" s="746"/>
      <c r="I132" s="746"/>
      <c r="J132" s="746"/>
      <c r="K132" s="746"/>
      <c r="L132" s="746"/>
      <c r="M132" s="746"/>
      <c r="N132" s="746"/>
      <c r="O132" s="746"/>
      <c r="P132" s="746"/>
    </row>
    <row r="133" spans="1:17" ht="34.5" customHeight="1" thickBot="1" x14ac:dyDescent="0.25">
      <c r="A133" s="748" t="s">
        <v>72</v>
      </c>
      <c r="B133" s="749" t="s">
        <v>73</v>
      </c>
      <c r="C133" s="749"/>
      <c r="D133" s="749"/>
      <c r="E133" s="774" t="s">
        <v>100</v>
      </c>
      <c r="F133" s="774"/>
      <c r="G133" s="775" t="s">
        <v>74</v>
      </c>
      <c r="H133" s="775"/>
      <c r="I133" s="775"/>
      <c r="J133" s="775"/>
      <c r="K133" s="775"/>
      <c r="L133" s="775"/>
      <c r="M133" s="774" t="s">
        <v>99</v>
      </c>
      <c r="N133" s="774"/>
      <c r="O133" s="774" t="s">
        <v>75</v>
      </c>
      <c r="P133" s="776"/>
      <c r="Q133" s="282"/>
    </row>
    <row r="134" spans="1:17" ht="13.5" thickBot="1" x14ac:dyDescent="0.25">
      <c r="A134" s="748"/>
      <c r="B134" s="749"/>
      <c r="C134" s="749"/>
      <c r="D134" s="749"/>
      <c r="E134" s="777" t="s">
        <v>76</v>
      </c>
      <c r="F134" s="777" t="s">
        <v>77</v>
      </c>
      <c r="G134" s="777" t="s">
        <v>76</v>
      </c>
      <c r="H134" s="777" t="s">
        <v>77</v>
      </c>
      <c r="I134" s="778" t="s">
        <v>78</v>
      </c>
      <c r="J134" s="778"/>
      <c r="K134" s="778"/>
      <c r="L134" s="778"/>
      <c r="M134" s="777" t="s">
        <v>76</v>
      </c>
      <c r="N134" s="779" t="s">
        <v>77</v>
      </c>
      <c r="O134" s="777" t="s">
        <v>76</v>
      </c>
      <c r="P134" s="780" t="s">
        <v>77</v>
      </c>
      <c r="Q134" s="282"/>
    </row>
    <row r="135" spans="1:17" ht="13.5" thickBot="1" x14ac:dyDescent="0.25">
      <c r="A135" s="748"/>
      <c r="B135" s="749"/>
      <c r="C135" s="749"/>
      <c r="D135" s="749"/>
      <c r="E135" s="777"/>
      <c r="F135" s="777"/>
      <c r="G135" s="777"/>
      <c r="H135" s="777"/>
      <c r="I135" s="782" t="s">
        <v>79</v>
      </c>
      <c r="J135" s="783" t="s">
        <v>80</v>
      </c>
      <c r="K135" s="783"/>
      <c r="L135" s="783"/>
      <c r="M135" s="777"/>
      <c r="N135" s="779"/>
      <c r="O135" s="777"/>
      <c r="P135" s="781"/>
      <c r="Q135" s="282"/>
    </row>
    <row r="136" spans="1:17" ht="53.25" customHeight="1" thickBot="1" x14ac:dyDescent="0.25">
      <c r="A136" s="748"/>
      <c r="B136" s="749"/>
      <c r="C136" s="749"/>
      <c r="D136" s="749"/>
      <c r="E136" s="777"/>
      <c r="F136" s="777"/>
      <c r="G136" s="777"/>
      <c r="H136" s="777"/>
      <c r="I136" s="782"/>
      <c r="J136" s="22" t="s">
        <v>467</v>
      </c>
      <c r="K136" s="22" t="s">
        <v>81</v>
      </c>
      <c r="L136" s="23" t="s">
        <v>82</v>
      </c>
      <c r="M136" s="777"/>
      <c r="N136" s="779"/>
      <c r="O136" s="777"/>
      <c r="P136" s="780"/>
      <c r="Q136" s="282"/>
    </row>
    <row r="137" spans="1:17" x14ac:dyDescent="0.2">
      <c r="A137" s="773"/>
      <c r="B137" s="749">
        <v>1</v>
      </c>
      <c r="C137" s="749"/>
      <c r="D137" s="749"/>
      <c r="E137" s="169">
        <v>2</v>
      </c>
      <c r="F137" s="169">
        <v>3</v>
      </c>
      <c r="G137" s="169">
        <v>4</v>
      </c>
      <c r="H137" s="169">
        <v>5</v>
      </c>
      <c r="I137" s="169">
        <v>6</v>
      </c>
      <c r="J137" s="169">
        <v>7</v>
      </c>
      <c r="K137" s="169">
        <v>8</v>
      </c>
      <c r="L137" s="169">
        <v>9</v>
      </c>
      <c r="M137" s="169">
        <v>10</v>
      </c>
      <c r="N137" s="169">
        <v>11</v>
      </c>
      <c r="O137" s="169">
        <v>12</v>
      </c>
      <c r="P137" s="281">
        <v>13</v>
      </c>
      <c r="Q137" s="282"/>
    </row>
    <row r="138" spans="1:17" ht="15.75" customHeight="1" thickBot="1" x14ac:dyDescent="0.25">
      <c r="A138" s="187">
        <v>1</v>
      </c>
      <c r="B138" s="761" t="s">
        <v>83</v>
      </c>
      <c r="C138" s="763" t="s">
        <v>84</v>
      </c>
      <c r="D138" s="188" t="s">
        <v>85</v>
      </c>
      <c r="E138" s="170" t="s">
        <v>164</v>
      </c>
      <c r="F138" s="170" t="s">
        <v>164</v>
      </c>
      <c r="G138" s="170" t="s">
        <v>164</v>
      </c>
      <c r="H138" s="170" t="s">
        <v>164</v>
      </c>
      <c r="I138" s="170" t="s">
        <v>164</v>
      </c>
      <c r="J138" s="170" t="s">
        <v>164</v>
      </c>
      <c r="K138" s="170" t="s">
        <v>164</v>
      </c>
      <c r="L138" s="170" t="s">
        <v>164</v>
      </c>
      <c r="M138" s="170" t="s">
        <v>164</v>
      </c>
      <c r="N138" s="170" t="s">
        <v>164</v>
      </c>
      <c r="O138" s="170" t="s">
        <v>164</v>
      </c>
      <c r="P138" s="170" t="s">
        <v>164</v>
      </c>
      <c r="Q138" s="282"/>
    </row>
    <row r="139" spans="1:17" ht="15.75" customHeight="1" thickBot="1" x14ac:dyDescent="0.25">
      <c r="A139" s="25">
        <v>2</v>
      </c>
      <c r="B139" s="762"/>
      <c r="C139" s="764"/>
      <c r="D139" s="189" t="s">
        <v>86</v>
      </c>
      <c r="E139" s="170" t="s">
        <v>164</v>
      </c>
      <c r="F139" s="170" t="s">
        <v>164</v>
      </c>
      <c r="G139" s="170" t="s">
        <v>164</v>
      </c>
      <c r="H139" s="170" t="s">
        <v>164</v>
      </c>
      <c r="I139" s="170" t="s">
        <v>164</v>
      </c>
      <c r="J139" s="170" t="s">
        <v>164</v>
      </c>
      <c r="K139" s="170" t="s">
        <v>164</v>
      </c>
      <c r="L139" s="170" t="s">
        <v>164</v>
      </c>
      <c r="M139" s="170" t="s">
        <v>164</v>
      </c>
      <c r="N139" s="170" t="s">
        <v>164</v>
      </c>
      <c r="O139" s="170" t="s">
        <v>164</v>
      </c>
      <c r="P139" s="170" t="s">
        <v>164</v>
      </c>
      <c r="Q139" s="282"/>
    </row>
    <row r="140" spans="1:17" ht="15.75" customHeight="1" thickBot="1" x14ac:dyDescent="0.25">
      <c r="A140" s="25">
        <v>3</v>
      </c>
      <c r="B140" s="762"/>
      <c r="C140" s="765" t="s">
        <v>87</v>
      </c>
      <c r="D140" s="190" t="s">
        <v>85</v>
      </c>
      <c r="E140" s="170" t="s">
        <v>164</v>
      </c>
      <c r="F140" s="170" t="s">
        <v>164</v>
      </c>
      <c r="G140" s="170" t="s">
        <v>164</v>
      </c>
      <c r="H140" s="170" t="s">
        <v>164</v>
      </c>
      <c r="I140" s="170" t="s">
        <v>164</v>
      </c>
      <c r="J140" s="170" t="s">
        <v>164</v>
      </c>
      <c r="K140" s="170" t="s">
        <v>164</v>
      </c>
      <c r="L140" s="170" t="s">
        <v>164</v>
      </c>
      <c r="M140" s="170" t="s">
        <v>164</v>
      </c>
      <c r="N140" s="170" t="s">
        <v>164</v>
      </c>
      <c r="O140" s="170" t="s">
        <v>164</v>
      </c>
      <c r="P140" s="170" t="s">
        <v>164</v>
      </c>
      <c r="Q140" s="282"/>
    </row>
    <row r="141" spans="1:17" ht="15.75" customHeight="1" x14ac:dyDescent="0.2">
      <c r="A141" s="25">
        <v>4</v>
      </c>
      <c r="B141" s="762"/>
      <c r="C141" s="765"/>
      <c r="D141" s="190" t="s">
        <v>86</v>
      </c>
      <c r="E141" s="170" t="s">
        <v>164</v>
      </c>
      <c r="F141" s="170" t="s">
        <v>164</v>
      </c>
      <c r="G141" s="170" t="s">
        <v>164</v>
      </c>
      <c r="H141" s="170" t="s">
        <v>164</v>
      </c>
      <c r="I141" s="170" t="s">
        <v>164</v>
      </c>
      <c r="J141" s="170" t="s">
        <v>164</v>
      </c>
      <c r="K141" s="170" t="s">
        <v>164</v>
      </c>
      <c r="L141" s="170" t="s">
        <v>164</v>
      </c>
      <c r="M141" s="170" t="s">
        <v>164</v>
      </c>
      <c r="N141" s="170" t="s">
        <v>164</v>
      </c>
      <c r="O141" s="170" t="s">
        <v>164</v>
      </c>
      <c r="P141" s="170" t="s">
        <v>164</v>
      </c>
      <c r="Q141" s="282"/>
    </row>
    <row r="142" spans="1:17" ht="15.75" customHeight="1" x14ac:dyDescent="0.2">
      <c r="A142" s="25">
        <v>5</v>
      </c>
      <c r="B142" s="766" t="s">
        <v>88</v>
      </c>
      <c r="C142" s="318" t="s">
        <v>84</v>
      </c>
      <c r="D142" s="168" t="s">
        <v>86</v>
      </c>
      <c r="E142" s="170" t="s">
        <v>164</v>
      </c>
      <c r="F142" s="170" t="s">
        <v>164</v>
      </c>
      <c r="G142" s="170" t="s">
        <v>164</v>
      </c>
      <c r="H142" s="170" t="s">
        <v>164</v>
      </c>
      <c r="I142" s="170" t="s">
        <v>164</v>
      </c>
      <c r="J142" s="170" t="s">
        <v>164</v>
      </c>
      <c r="K142" s="170" t="s">
        <v>164</v>
      </c>
      <c r="L142" s="170" t="s">
        <v>164</v>
      </c>
      <c r="M142" s="170" t="s">
        <v>164</v>
      </c>
      <c r="N142" s="170" t="s">
        <v>164</v>
      </c>
      <c r="O142" s="170" t="s">
        <v>164</v>
      </c>
      <c r="P142" s="170" t="s">
        <v>164</v>
      </c>
      <c r="Q142" s="282"/>
    </row>
    <row r="143" spans="1:17" ht="15.75" customHeight="1" x14ac:dyDescent="0.2">
      <c r="A143" s="25">
        <v>6</v>
      </c>
      <c r="B143" s="766"/>
      <c r="C143" s="318" t="s">
        <v>87</v>
      </c>
      <c r="D143" s="168" t="s">
        <v>86</v>
      </c>
      <c r="E143" s="170" t="s">
        <v>164</v>
      </c>
      <c r="F143" s="170" t="s">
        <v>164</v>
      </c>
      <c r="G143" s="170" t="s">
        <v>164</v>
      </c>
      <c r="H143" s="170" t="s">
        <v>164</v>
      </c>
      <c r="I143" s="170" t="s">
        <v>164</v>
      </c>
      <c r="J143" s="170" t="s">
        <v>164</v>
      </c>
      <c r="K143" s="170" t="s">
        <v>164</v>
      </c>
      <c r="L143" s="170" t="s">
        <v>164</v>
      </c>
      <c r="M143" s="170" t="s">
        <v>164</v>
      </c>
      <c r="N143" s="170" t="s">
        <v>164</v>
      </c>
      <c r="O143" s="170" t="s">
        <v>164</v>
      </c>
      <c r="P143" s="170" t="s">
        <v>164</v>
      </c>
      <c r="Q143" s="282"/>
    </row>
    <row r="144" spans="1:17" ht="15.75" customHeight="1" x14ac:dyDescent="0.2">
      <c r="A144" s="26">
        <v>7</v>
      </c>
      <c r="B144" s="759" t="s">
        <v>89</v>
      </c>
      <c r="C144" s="30" t="s">
        <v>84</v>
      </c>
      <c r="D144" s="168" t="s">
        <v>86</v>
      </c>
      <c r="E144" s="170" t="s">
        <v>164</v>
      </c>
      <c r="F144" s="170" t="s">
        <v>164</v>
      </c>
      <c r="G144" s="170" t="s">
        <v>164</v>
      </c>
      <c r="H144" s="170" t="s">
        <v>164</v>
      </c>
      <c r="I144" s="170" t="s">
        <v>164</v>
      </c>
      <c r="J144" s="170" t="s">
        <v>164</v>
      </c>
      <c r="K144" s="170" t="s">
        <v>164</v>
      </c>
      <c r="L144" s="170" t="s">
        <v>164</v>
      </c>
      <c r="M144" s="170" t="s">
        <v>164</v>
      </c>
      <c r="N144" s="170" t="s">
        <v>164</v>
      </c>
      <c r="O144" s="170" t="s">
        <v>164</v>
      </c>
      <c r="P144" s="170" t="s">
        <v>164</v>
      </c>
      <c r="Q144" s="282"/>
    </row>
    <row r="145" spans="1:17" ht="15.75" customHeight="1" x14ac:dyDescent="0.2">
      <c r="A145" s="26">
        <v>8</v>
      </c>
      <c r="B145" s="759"/>
      <c r="C145" s="30" t="s">
        <v>87</v>
      </c>
      <c r="D145" s="168" t="s">
        <v>86</v>
      </c>
      <c r="E145" s="170" t="s">
        <v>164</v>
      </c>
      <c r="F145" s="170" t="s">
        <v>164</v>
      </c>
      <c r="G145" s="170" t="s">
        <v>164</v>
      </c>
      <c r="H145" s="170" t="s">
        <v>164</v>
      </c>
      <c r="I145" s="170" t="s">
        <v>164</v>
      </c>
      <c r="J145" s="170" t="s">
        <v>164</v>
      </c>
      <c r="K145" s="170" t="s">
        <v>164</v>
      </c>
      <c r="L145" s="170" t="s">
        <v>164</v>
      </c>
      <c r="M145" s="170" t="s">
        <v>164</v>
      </c>
      <c r="N145" s="170" t="s">
        <v>164</v>
      </c>
      <c r="O145" s="170" t="s">
        <v>164</v>
      </c>
      <c r="P145" s="170" t="s">
        <v>164</v>
      </c>
      <c r="Q145" s="282"/>
    </row>
    <row r="146" spans="1:17" ht="24" customHeight="1" x14ac:dyDescent="0.2">
      <c r="A146" s="27">
        <v>9</v>
      </c>
      <c r="B146" s="759" t="s">
        <v>174</v>
      </c>
      <c r="C146" s="767" t="s">
        <v>90</v>
      </c>
      <c r="D146" s="768"/>
      <c r="E146" s="170" t="s">
        <v>164</v>
      </c>
      <c r="F146" s="170" t="s">
        <v>164</v>
      </c>
      <c r="G146" s="170" t="s">
        <v>164</v>
      </c>
      <c r="H146" s="170" t="s">
        <v>164</v>
      </c>
      <c r="I146" s="170" t="s">
        <v>164</v>
      </c>
      <c r="J146" s="170" t="s">
        <v>164</v>
      </c>
      <c r="K146" s="170" t="s">
        <v>164</v>
      </c>
      <c r="L146" s="170" t="s">
        <v>164</v>
      </c>
      <c r="M146" s="170" t="s">
        <v>164</v>
      </c>
      <c r="N146" s="170" t="s">
        <v>164</v>
      </c>
      <c r="O146" s="170" t="s">
        <v>164</v>
      </c>
      <c r="P146" s="170" t="s">
        <v>164</v>
      </c>
      <c r="Q146" s="282"/>
    </row>
    <row r="147" spans="1:17" ht="20.25" customHeight="1" x14ac:dyDescent="0.2">
      <c r="A147" s="26">
        <v>10</v>
      </c>
      <c r="B147" s="759"/>
      <c r="C147" s="769" t="s">
        <v>91</v>
      </c>
      <c r="D147" s="770"/>
      <c r="E147" s="170" t="s">
        <v>164</v>
      </c>
      <c r="F147" s="170" t="s">
        <v>164</v>
      </c>
      <c r="G147" s="170" t="s">
        <v>164</v>
      </c>
      <c r="H147" s="170" t="s">
        <v>164</v>
      </c>
      <c r="I147" s="170" t="s">
        <v>164</v>
      </c>
      <c r="J147" s="170" t="s">
        <v>164</v>
      </c>
      <c r="K147" s="170" t="s">
        <v>164</v>
      </c>
      <c r="L147" s="170" t="s">
        <v>164</v>
      </c>
      <c r="M147" s="170" t="s">
        <v>164</v>
      </c>
      <c r="N147" s="170" t="s">
        <v>164</v>
      </c>
      <c r="O147" s="170" t="s">
        <v>164</v>
      </c>
      <c r="P147" s="170" t="s">
        <v>164</v>
      </c>
      <c r="Q147" s="282"/>
    </row>
    <row r="148" spans="1:17" ht="27" customHeight="1" x14ac:dyDescent="0.2">
      <c r="A148" s="26">
        <v>11</v>
      </c>
      <c r="B148" s="759"/>
      <c r="C148" s="769" t="s">
        <v>92</v>
      </c>
      <c r="D148" s="770"/>
      <c r="E148" s="170" t="s">
        <v>164</v>
      </c>
      <c r="F148" s="170" t="s">
        <v>164</v>
      </c>
      <c r="G148" s="170" t="s">
        <v>164</v>
      </c>
      <c r="H148" s="170" t="s">
        <v>164</v>
      </c>
      <c r="I148" s="170" t="s">
        <v>164</v>
      </c>
      <c r="J148" s="170" t="s">
        <v>164</v>
      </c>
      <c r="K148" s="170" t="s">
        <v>164</v>
      </c>
      <c r="L148" s="170" t="s">
        <v>164</v>
      </c>
      <c r="M148" s="170" t="s">
        <v>164</v>
      </c>
      <c r="N148" s="170" t="s">
        <v>164</v>
      </c>
      <c r="O148" s="170" t="s">
        <v>164</v>
      </c>
      <c r="P148" s="170" t="s">
        <v>164</v>
      </c>
      <c r="Q148" s="282"/>
    </row>
    <row r="149" spans="1:17" ht="21.75" customHeight="1" x14ac:dyDescent="0.2">
      <c r="A149" s="26">
        <v>12</v>
      </c>
      <c r="B149" s="759"/>
      <c r="C149" s="769" t="s">
        <v>93</v>
      </c>
      <c r="D149" s="770"/>
      <c r="E149" s="170" t="s">
        <v>164</v>
      </c>
      <c r="F149" s="170" t="s">
        <v>164</v>
      </c>
      <c r="G149" s="170" t="s">
        <v>164</v>
      </c>
      <c r="H149" s="170" t="s">
        <v>164</v>
      </c>
      <c r="I149" s="170" t="s">
        <v>164</v>
      </c>
      <c r="J149" s="170" t="s">
        <v>164</v>
      </c>
      <c r="K149" s="170" t="s">
        <v>164</v>
      </c>
      <c r="L149" s="170" t="s">
        <v>164</v>
      </c>
      <c r="M149" s="170" t="s">
        <v>164</v>
      </c>
      <c r="N149" s="170" t="s">
        <v>164</v>
      </c>
      <c r="O149" s="170" t="s">
        <v>164</v>
      </c>
      <c r="P149" s="170" t="s">
        <v>164</v>
      </c>
      <c r="Q149" s="282"/>
    </row>
    <row r="150" spans="1:17" ht="34.5" customHeight="1" x14ac:dyDescent="0.2">
      <c r="A150" s="26">
        <v>13</v>
      </c>
      <c r="B150" s="759"/>
      <c r="C150" s="769" t="s">
        <v>94</v>
      </c>
      <c r="D150" s="770"/>
      <c r="E150" s="170" t="s">
        <v>164</v>
      </c>
      <c r="F150" s="170" t="s">
        <v>164</v>
      </c>
      <c r="G150" s="170" t="s">
        <v>164</v>
      </c>
      <c r="H150" s="170" t="s">
        <v>164</v>
      </c>
      <c r="I150" s="170" t="s">
        <v>164</v>
      </c>
      <c r="J150" s="170" t="s">
        <v>164</v>
      </c>
      <c r="K150" s="170" t="s">
        <v>164</v>
      </c>
      <c r="L150" s="170" t="s">
        <v>164</v>
      </c>
      <c r="M150" s="170" t="s">
        <v>164</v>
      </c>
      <c r="N150" s="170" t="s">
        <v>164</v>
      </c>
      <c r="O150" s="170" t="s">
        <v>164</v>
      </c>
      <c r="P150" s="170" t="s">
        <v>164</v>
      </c>
      <c r="Q150" s="282"/>
    </row>
    <row r="151" spans="1:17" ht="35.25" customHeight="1" x14ac:dyDescent="0.2">
      <c r="A151" s="26">
        <v>14</v>
      </c>
      <c r="B151" s="759"/>
      <c r="C151" s="771" t="s">
        <v>95</v>
      </c>
      <c r="D151" s="772"/>
      <c r="E151" s="170" t="s">
        <v>164</v>
      </c>
      <c r="F151" s="170" t="s">
        <v>164</v>
      </c>
      <c r="G151" s="170" t="s">
        <v>164</v>
      </c>
      <c r="H151" s="170" t="s">
        <v>164</v>
      </c>
      <c r="I151" s="170" t="s">
        <v>164</v>
      </c>
      <c r="J151" s="170" t="s">
        <v>164</v>
      </c>
      <c r="K151" s="170" t="s">
        <v>164</v>
      </c>
      <c r="L151" s="170" t="s">
        <v>164</v>
      </c>
      <c r="M151" s="170" t="s">
        <v>164</v>
      </c>
      <c r="N151" s="170" t="s">
        <v>164</v>
      </c>
      <c r="O151" s="170" t="s">
        <v>164</v>
      </c>
      <c r="P151" s="170" t="s">
        <v>164</v>
      </c>
      <c r="Q151" s="282"/>
    </row>
    <row r="152" spans="1:17" ht="17.25" customHeight="1" x14ac:dyDescent="0.2">
      <c r="A152" s="26">
        <v>15</v>
      </c>
      <c r="B152" s="759" t="s">
        <v>96</v>
      </c>
      <c r="C152" s="759"/>
      <c r="D152" s="760"/>
      <c r="E152" s="170">
        <f t="shared" ref="E152:P152" si="3">SUM(E138:E151)</f>
        <v>0</v>
      </c>
      <c r="F152" s="170">
        <f t="shared" si="3"/>
        <v>0</v>
      </c>
      <c r="G152" s="170">
        <f t="shared" si="3"/>
        <v>0</v>
      </c>
      <c r="H152" s="170">
        <f t="shared" si="3"/>
        <v>0</v>
      </c>
      <c r="I152" s="170">
        <f t="shared" si="3"/>
        <v>0</v>
      </c>
      <c r="J152" s="170">
        <f t="shared" si="3"/>
        <v>0</v>
      </c>
      <c r="K152" s="170">
        <f t="shared" si="3"/>
        <v>0</v>
      </c>
      <c r="L152" s="170">
        <f t="shared" si="3"/>
        <v>0</v>
      </c>
      <c r="M152" s="170">
        <f t="shared" si="3"/>
        <v>0</v>
      </c>
      <c r="N152" s="170">
        <f t="shared" si="3"/>
        <v>0</v>
      </c>
      <c r="O152" s="170">
        <f t="shared" si="3"/>
        <v>0</v>
      </c>
      <c r="P152" s="170">
        <f t="shared" si="3"/>
        <v>0</v>
      </c>
      <c r="Q152" s="282"/>
    </row>
    <row r="154" spans="1:17" x14ac:dyDescent="0.2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77" t="s">
        <v>175</v>
      </c>
    </row>
    <row r="155" spans="1:17" x14ac:dyDescent="0.2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12" t="s">
        <v>15</v>
      </c>
    </row>
    <row r="156" spans="1:17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77" t="s">
        <v>69</v>
      </c>
    </row>
    <row r="157" spans="1:17" ht="18.75" x14ac:dyDescent="0.3">
      <c r="A157" s="739" t="s">
        <v>379</v>
      </c>
      <c r="B157" s="739"/>
      <c r="C157" s="739"/>
      <c r="D157" s="739"/>
      <c r="E157" s="739"/>
      <c r="F157" s="739"/>
      <c r="G157" s="739"/>
      <c r="H157" s="739"/>
      <c r="I157" s="739"/>
      <c r="J157" s="739"/>
      <c r="K157" s="739"/>
      <c r="L157" s="739"/>
      <c r="M157" s="739"/>
      <c r="N157" s="739"/>
      <c r="O157" s="739"/>
      <c r="P157" s="739"/>
    </row>
    <row r="158" spans="1:17" ht="19.5" x14ac:dyDescent="0.35">
      <c r="A158" s="739" t="s">
        <v>380</v>
      </c>
      <c r="B158" s="739"/>
      <c r="C158" s="739"/>
      <c r="D158" s="739"/>
      <c r="E158" s="739"/>
      <c r="F158" s="739"/>
      <c r="G158" s="739"/>
      <c r="H158" s="739"/>
      <c r="I158" s="739"/>
      <c r="J158" s="739"/>
      <c r="K158" s="739"/>
      <c r="L158" s="739"/>
      <c r="M158" s="739"/>
      <c r="N158" s="739"/>
      <c r="O158" s="739"/>
      <c r="P158" s="739"/>
    </row>
    <row r="159" spans="1:17" ht="12" customHeight="1" x14ac:dyDescent="0.25">
      <c r="A159" s="183"/>
      <c r="B159" s="52"/>
      <c r="C159" s="52"/>
      <c r="D159" s="52"/>
      <c r="E159" s="52"/>
      <c r="F159" s="52"/>
      <c r="G159" s="52"/>
      <c r="H159" s="185"/>
      <c r="I159" s="185"/>
      <c r="J159" s="186" t="s">
        <v>13</v>
      </c>
      <c r="K159" s="185"/>
      <c r="L159" s="185"/>
      <c r="M159" s="185"/>
      <c r="N159" s="185"/>
      <c r="O159" s="52"/>
      <c r="P159" s="52"/>
    </row>
    <row r="160" spans="1:17" ht="8.25" customHeight="1" x14ac:dyDescent="0.2"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</row>
    <row r="161" spans="1:17" ht="15.75" x14ac:dyDescent="0.25">
      <c r="A161" s="742" t="s">
        <v>97</v>
      </c>
      <c r="B161" s="743"/>
      <c r="C161" s="743"/>
      <c r="D161" s="743"/>
      <c r="E161" s="743"/>
      <c r="F161" s="743"/>
      <c r="G161" s="743"/>
      <c r="H161" s="743"/>
      <c r="I161" s="743"/>
      <c r="J161" s="743"/>
      <c r="K161" s="743"/>
      <c r="L161" s="743"/>
      <c r="M161" s="743"/>
      <c r="N161" s="743"/>
      <c r="O161" s="743"/>
      <c r="P161" s="743"/>
    </row>
    <row r="162" spans="1:17" ht="9.75" customHeight="1" x14ac:dyDescent="0.2">
      <c r="A162" s="744" t="s">
        <v>71</v>
      </c>
      <c r="B162" s="745"/>
      <c r="C162" s="745"/>
      <c r="D162" s="745"/>
      <c r="E162" s="745"/>
      <c r="F162" s="745"/>
      <c r="G162" s="745"/>
      <c r="H162" s="745"/>
      <c r="I162" s="745"/>
      <c r="J162" s="745"/>
      <c r="K162" s="745"/>
      <c r="L162" s="745"/>
      <c r="M162" s="745"/>
      <c r="N162" s="745"/>
      <c r="O162" s="745"/>
      <c r="P162" s="745"/>
    </row>
    <row r="163" spans="1:17" ht="14.25" customHeight="1" x14ac:dyDescent="0.25">
      <c r="A163" s="746" t="s">
        <v>474</v>
      </c>
      <c r="B163" s="746"/>
      <c r="C163" s="746"/>
      <c r="D163" s="746"/>
      <c r="E163" s="746"/>
      <c r="F163" s="746"/>
      <c r="G163" s="746"/>
      <c r="H163" s="746"/>
      <c r="I163" s="746"/>
      <c r="J163" s="746"/>
      <c r="K163" s="746"/>
      <c r="L163" s="746"/>
      <c r="M163" s="746"/>
      <c r="N163" s="746"/>
      <c r="O163" s="746"/>
      <c r="P163" s="746"/>
    </row>
    <row r="164" spans="1:17" ht="34.5" customHeight="1" thickBot="1" x14ac:dyDescent="0.25">
      <c r="A164" s="748" t="s">
        <v>72</v>
      </c>
      <c r="B164" s="749" t="s">
        <v>73</v>
      </c>
      <c r="C164" s="749"/>
      <c r="D164" s="749"/>
      <c r="E164" s="774" t="s">
        <v>100</v>
      </c>
      <c r="F164" s="774"/>
      <c r="G164" s="775" t="s">
        <v>74</v>
      </c>
      <c r="H164" s="775"/>
      <c r="I164" s="775"/>
      <c r="J164" s="775"/>
      <c r="K164" s="775"/>
      <c r="L164" s="775"/>
      <c r="M164" s="774" t="s">
        <v>99</v>
      </c>
      <c r="N164" s="774"/>
      <c r="O164" s="774" t="s">
        <v>75</v>
      </c>
      <c r="P164" s="776"/>
      <c r="Q164" s="282"/>
    </row>
    <row r="165" spans="1:17" ht="13.5" thickBot="1" x14ac:dyDescent="0.25">
      <c r="A165" s="748"/>
      <c r="B165" s="749"/>
      <c r="C165" s="749"/>
      <c r="D165" s="749"/>
      <c r="E165" s="777" t="s">
        <v>76</v>
      </c>
      <c r="F165" s="777" t="s">
        <v>77</v>
      </c>
      <c r="G165" s="777" t="s">
        <v>76</v>
      </c>
      <c r="H165" s="777" t="s">
        <v>77</v>
      </c>
      <c r="I165" s="778" t="s">
        <v>78</v>
      </c>
      <c r="J165" s="778"/>
      <c r="K165" s="778"/>
      <c r="L165" s="778"/>
      <c r="M165" s="777" t="s">
        <v>76</v>
      </c>
      <c r="N165" s="779" t="s">
        <v>77</v>
      </c>
      <c r="O165" s="777" t="s">
        <v>76</v>
      </c>
      <c r="P165" s="780" t="s">
        <v>77</v>
      </c>
      <c r="Q165" s="282"/>
    </row>
    <row r="166" spans="1:17" ht="13.5" thickBot="1" x14ac:dyDescent="0.25">
      <c r="A166" s="748"/>
      <c r="B166" s="749"/>
      <c r="C166" s="749"/>
      <c r="D166" s="749"/>
      <c r="E166" s="777"/>
      <c r="F166" s="777"/>
      <c r="G166" s="777"/>
      <c r="H166" s="777"/>
      <c r="I166" s="782" t="s">
        <v>79</v>
      </c>
      <c r="J166" s="783" t="s">
        <v>80</v>
      </c>
      <c r="K166" s="783"/>
      <c r="L166" s="783"/>
      <c r="M166" s="777"/>
      <c r="N166" s="779"/>
      <c r="O166" s="777"/>
      <c r="P166" s="781"/>
      <c r="Q166" s="282"/>
    </row>
    <row r="167" spans="1:17" ht="53.25" customHeight="1" thickBot="1" x14ac:dyDescent="0.25">
      <c r="A167" s="748"/>
      <c r="B167" s="749"/>
      <c r="C167" s="749"/>
      <c r="D167" s="749"/>
      <c r="E167" s="777"/>
      <c r="F167" s="777"/>
      <c r="G167" s="777"/>
      <c r="H167" s="777"/>
      <c r="I167" s="782"/>
      <c r="J167" s="22" t="s">
        <v>467</v>
      </c>
      <c r="K167" s="22" t="s">
        <v>81</v>
      </c>
      <c r="L167" s="23" t="s">
        <v>82</v>
      </c>
      <c r="M167" s="777"/>
      <c r="N167" s="779"/>
      <c r="O167" s="777"/>
      <c r="P167" s="780"/>
      <c r="Q167" s="282"/>
    </row>
    <row r="168" spans="1:17" x14ac:dyDescent="0.2">
      <c r="A168" s="773"/>
      <c r="B168" s="749">
        <v>1</v>
      </c>
      <c r="C168" s="749"/>
      <c r="D168" s="749"/>
      <c r="E168" s="169">
        <v>2</v>
      </c>
      <c r="F168" s="169">
        <v>3</v>
      </c>
      <c r="G168" s="169">
        <v>4</v>
      </c>
      <c r="H168" s="169">
        <v>5</v>
      </c>
      <c r="I168" s="169">
        <v>6</v>
      </c>
      <c r="J168" s="169">
        <v>7</v>
      </c>
      <c r="K168" s="169">
        <v>8</v>
      </c>
      <c r="L168" s="169">
        <v>9</v>
      </c>
      <c r="M168" s="169">
        <v>10</v>
      </c>
      <c r="N168" s="169">
        <v>11</v>
      </c>
      <c r="O168" s="169">
        <v>12</v>
      </c>
      <c r="P168" s="281">
        <v>13</v>
      </c>
      <c r="Q168" s="282"/>
    </row>
    <row r="169" spans="1:17" ht="15.75" customHeight="1" thickBot="1" x14ac:dyDescent="0.25">
      <c r="A169" s="187">
        <v>1</v>
      </c>
      <c r="B169" s="761" t="s">
        <v>83</v>
      </c>
      <c r="C169" s="763" t="s">
        <v>84</v>
      </c>
      <c r="D169" s="188" t="s">
        <v>85</v>
      </c>
      <c r="E169" s="170" t="s">
        <v>164</v>
      </c>
      <c r="F169" s="170" t="s">
        <v>164</v>
      </c>
      <c r="G169" s="170" t="s">
        <v>164</v>
      </c>
      <c r="H169" s="170" t="s">
        <v>164</v>
      </c>
      <c r="I169" s="170" t="s">
        <v>164</v>
      </c>
      <c r="J169" s="170" t="s">
        <v>164</v>
      </c>
      <c r="K169" s="170" t="s">
        <v>164</v>
      </c>
      <c r="L169" s="170" t="s">
        <v>164</v>
      </c>
      <c r="M169" s="170" t="s">
        <v>164</v>
      </c>
      <c r="N169" s="170" t="s">
        <v>164</v>
      </c>
      <c r="O169" s="170" t="s">
        <v>164</v>
      </c>
      <c r="P169" s="170" t="s">
        <v>164</v>
      </c>
      <c r="Q169" s="282"/>
    </row>
    <row r="170" spans="1:17" ht="15.75" customHeight="1" thickBot="1" x14ac:dyDescent="0.25">
      <c r="A170" s="25">
        <v>2</v>
      </c>
      <c r="B170" s="762"/>
      <c r="C170" s="764"/>
      <c r="D170" s="189" t="s">
        <v>86</v>
      </c>
      <c r="E170" s="170" t="s">
        <v>164</v>
      </c>
      <c r="F170" s="170" t="s">
        <v>164</v>
      </c>
      <c r="G170" s="170" t="s">
        <v>164</v>
      </c>
      <c r="H170" s="170" t="s">
        <v>164</v>
      </c>
      <c r="I170" s="170" t="s">
        <v>164</v>
      </c>
      <c r="J170" s="170" t="s">
        <v>164</v>
      </c>
      <c r="K170" s="170" t="s">
        <v>164</v>
      </c>
      <c r="L170" s="170" t="s">
        <v>164</v>
      </c>
      <c r="M170" s="170" t="s">
        <v>164</v>
      </c>
      <c r="N170" s="170" t="s">
        <v>164</v>
      </c>
      <c r="O170" s="170" t="s">
        <v>164</v>
      </c>
      <c r="P170" s="170" t="s">
        <v>164</v>
      </c>
      <c r="Q170" s="282"/>
    </row>
    <row r="171" spans="1:17" ht="15.75" customHeight="1" thickBot="1" x14ac:dyDescent="0.25">
      <c r="A171" s="25">
        <v>3</v>
      </c>
      <c r="B171" s="762"/>
      <c r="C171" s="765" t="s">
        <v>87</v>
      </c>
      <c r="D171" s="190" t="s">
        <v>85</v>
      </c>
      <c r="E171" s="170" t="s">
        <v>164</v>
      </c>
      <c r="F171" s="170" t="s">
        <v>164</v>
      </c>
      <c r="G171" s="170" t="s">
        <v>164</v>
      </c>
      <c r="H171" s="170" t="s">
        <v>164</v>
      </c>
      <c r="I171" s="170" t="s">
        <v>164</v>
      </c>
      <c r="J171" s="170" t="s">
        <v>164</v>
      </c>
      <c r="K171" s="170" t="s">
        <v>164</v>
      </c>
      <c r="L171" s="170" t="s">
        <v>164</v>
      </c>
      <c r="M171" s="170" t="s">
        <v>164</v>
      </c>
      <c r="N171" s="170" t="s">
        <v>164</v>
      </c>
      <c r="O171" s="170" t="s">
        <v>164</v>
      </c>
      <c r="P171" s="170" t="s">
        <v>164</v>
      </c>
      <c r="Q171" s="282"/>
    </row>
    <row r="172" spans="1:17" ht="15.75" customHeight="1" x14ac:dyDescent="0.2">
      <c r="A172" s="25">
        <v>4</v>
      </c>
      <c r="B172" s="762"/>
      <c r="C172" s="765"/>
      <c r="D172" s="190" t="s">
        <v>86</v>
      </c>
      <c r="E172" s="170" t="s">
        <v>164</v>
      </c>
      <c r="F172" s="170" t="s">
        <v>164</v>
      </c>
      <c r="G172" s="170" t="s">
        <v>164</v>
      </c>
      <c r="H172" s="170" t="s">
        <v>164</v>
      </c>
      <c r="I172" s="170" t="s">
        <v>164</v>
      </c>
      <c r="J172" s="170" t="s">
        <v>164</v>
      </c>
      <c r="K172" s="170" t="s">
        <v>164</v>
      </c>
      <c r="L172" s="170" t="s">
        <v>164</v>
      </c>
      <c r="M172" s="170" t="s">
        <v>164</v>
      </c>
      <c r="N172" s="170" t="s">
        <v>164</v>
      </c>
      <c r="O172" s="170" t="s">
        <v>164</v>
      </c>
      <c r="P172" s="170" t="s">
        <v>164</v>
      </c>
      <c r="Q172" s="282"/>
    </row>
    <row r="173" spans="1:17" ht="15.75" customHeight="1" x14ac:dyDescent="0.2">
      <c r="A173" s="25">
        <v>5</v>
      </c>
      <c r="B173" s="766" t="s">
        <v>88</v>
      </c>
      <c r="C173" s="319" t="s">
        <v>84</v>
      </c>
      <c r="D173" s="168" t="s">
        <v>86</v>
      </c>
      <c r="E173" s="170" t="s">
        <v>164</v>
      </c>
      <c r="F173" s="170" t="s">
        <v>164</v>
      </c>
      <c r="G173" s="170" t="s">
        <v>164</v>
      </c>
      <c r="H173" s="170" t="s">
        <v>164</v>
      </c>
      <c r="I173" s="170" t="s">
        <v>164</v>
      </c>
      <c r="J173" s="170" t="s">
        <v>164</v>
      </c>
      <c r="K173" s="170" t="s">
        <v>164</v>
      </c>
      <c r="L173" s="170" t="s">
        <v>164</v>
      </c>
      <c r="M173" s="170" t="s">
        <v>164</v>
      </c>
      <c r="N173" s="170" t="s">
        <v>164</v>
      </c>
      <c r="O173" s="170" t="s">
        <v>164</v>
      </c>
      <c r="P173" s="170" t="s">
        <v>164</v>
      </c>
      <c r="Q173" s="282"/>
    </row>
    <row r="174" spans="1:17" ht="15.75" customHeight="1" x14ac:dyDescent="0.2">
      <c r="A174" s="25">
        <v>6</v>
      </c>
      <c r="B174" s="766"/>
      <c r="C174" s="319" t="s">
        <v>87</v>
      </c>
      <c r="D174" s="168" t="s">
        <v>86</v>
      </c>
      <c r="E174" s="170">
        <v>1</v>
      </c>
      <c r="F174" s="170">
        <v>30.61</v>
      </c>
      <c r="G174" s="170" t="s">
        <v>164</v>
      </c>
      <c r="H174" s="170" t="s">
        <v>164</v>
      </c>
      <c r="I174" s="170" t="s">
        <v>164</v>
      </c>
      <c r="J174" s="170" t="s">
        <v>164</v>
      </c>
      <c r="K174" s="170" t="s">
        <v>164</v>
      </c>
      <c r="L174" s="170" t="s">
        <v>164</v>
      </c>
      <c r="M174" s="170">
        <v>1</v>
      </c>
      <c r="N174" s="170">
        <v>30.61</v>
      </c>
      <c r="O174" s="170" t="s">
        <v>164</v>
      </c>
      <c r="P174" s="170" t="s">
        <v>164</v>
      </c>
      <c r="Q174" s="282"/>
    </row>
    <row r="175" spans="1:17" ht="15.75" customHeight="1" x14ac:dyDescent="0.2">
      <c r="A175" s="26">
        <v>7</v>
      </c>
      <c r="B175" s="759" t="s">
        <v>89</v>
      </c>
      <c r="C175" s="30" t="s">
        <v>84</v>
      </c>
      <c r="D175" s="168" t="s">
        <v>86</v>
      </c>
      <c r="E175" s="170" t="s">
        <v>164</v>
      </c>
      <c r="F175" s="170" t="s">
        <v>164</v>
      </c>
      <c r="G175" s="170" t="s">
        <v>164</v>
      </c>
      <c r="H175" s="170" t="s">
        <v>164</v>
      </c>
      <c r="I175" s="170" t="s">
        <v>164</v>
      </c>
      <c r="J175" s="170" t="s">
        <v>164</v>
      </c>
      <c r="K175" s="170" t="s">
        <v>164</v>
      </c>
      <c r="L175" s="170" t="s">
        <v>164</v>
      </c>
      <c r="M175" s="170" t="s">
        <v>164</v>
      </c>
      <c r="N175" s="170" t="s">
        <v>164</v>
      </c>
      <c r="O175" s="170" t="s">
        <v>164</v>
      </c>
      <c r="P175" s="170" t="s">
        <v>164</v>
      </c>
      <c r="Q175" s="282"/>
    </row>
    <row r="176" spans="1:17" ht="15.75" customHeight="1" x14ac:dyDescent="0.2">
      <c r="A176" s="26">
        <v>8</v>
      </c>
      <c r="B176" s="759"/>
      <c r="C176" s="30" t="s">
        <v>87</v>
      </c>
      <c r="D176" s="168" t="s">
        <v>86</v>
      </c>
      <c r="E176" s="170" t="s">
        <v>164</v>
      </c>
      <c r="F176" s="170" t="s">
        <v>164</v>
      </c>
      <c r="G176" s="170" t="s">
        <v>164</v>
      </c>
      <c r="H176" s="170" t="s">
        <v>164</v>
      </c>
      <c r="I176" s="170" t="s">
        <v>164</v>
      </c>
      <c r="J176" s="170" t="s">
        <v>164</v>
      </c>
      <c r="K176" s="170" t="s">
        <v>164</v>
      </c>
      <c r="L176" s="170" t="s">
        <v>164</v>
      </c>
      <c r="M176" s="170" t="s">
        <v>164</v>
      </c>
      <c r="N176" s="170" t="s">
        <v>164</v>
      </c>
      <c r="O176" s="170" t="s">
        <v>164</v>
      </c>
      <c r="P176" s="170" t="s">
        <v>164</v>
      </c>
      <c r="Q176" s="282"/>
    </row>
    <row r="177" spans="1:17" ht="24" customHeight="1" x14ac:dyDescent="0.2">
      <c r="A177" s="27">
        <v>9</v>
      </c>
      <c r="B177" s="759" t="s">
        <v>174</v>
      </c>
      <c r="C177" s="767" t="s">
        <v>90</v>
      </c>
      <c r="D177" s="768"/>
      <c r="E177" s="170" t="s">
        <v>164</v>
      </c>
      <c r="F177" s="170" t="s">
        <v>164</v>
      </c>
      <c r="G177" s="170" t="s">
        <v>164</v>
      </c>
      <c r="H177" s="170" t="s">
        <v>164</v>
      </c>
      <c r="I177" s="170" t="s">
        <v>164</v>
      </c>
      <c r="J177" s="170" t="s">
        <v>164</v>
      </c>
      <c r="K177" s="170" t="s">
        <v>164</v>
      </c>
      <c r="L177" s="170" t="s">
        <v>164</v>
      </c>
      <c r="M177" s="170" t="s">
        <v>164</v>
      </c>
      <c r="N177" s="170" t="s">
        <v>164</v>
      </c>
      <c r="O177" s="170" t="s">
        <v>164</v>
      </c>
      <c r="P177" s="170" t="s">
        <v>164</v>
      </c>
      <c r="Q177" s="282"/>
    </row>
    <row r="178" spans="1:17" ht="20.25" customHeight="1" x14ac:dyDescent="0.2">
      <c r="A178" s="26">
        <v>10</v>
      </c>
      <c r="B178" s="759"/>
      <c r="C178" s="769" t="s">
        <v>91</v>
      </c>
      <c r="D178" s="770"/>
      <c r="E178" s="170" t="s">
        <v>164</v>
      </c>
      <c r="F178" s="170" t="s">
        <v>164</v>
      </c>
      <c r="G178" s="170" t="s">
        <v>164</v>
      </c>
      <c r="H178" s="170" t="s">
        <v>164</v>
      </c>
      <c r="I178" s="170" t="s">
        <v>164</v>
      </c>
      <c r="J178" s="170" t="s">
        <v>164</v>
      </c>
      <c r="K178" s="170" t="s">
        <v>164</v>
      </c>
      <c r="L178" s="170" t="s">
        <v>164</v>
      </c>
      <c r="M178" s="170" t="s">
        <v>164</v>
      </c>
      <c r="N178" s="170" t="s">
        <v>164</v>
      </c>
      <c r="O178" s="170" t="s">
        <v>164</v>
      </c>
      <c r="P178" s="170" t="s">
        <v>164</v>
      </c>
      <c r="Q178" s="282"/>
    </row>
    <row r="179" spans="1:17" ht="27" customHeight="1" x14ac:dyDescent="0.2">
      <c r="A179" s="26">
        <v>11</v>
      </c>
      <c r="B179" s="759"/>
      <c r="C179" s="769" t="s">
        <v>92</v>
      </c>
      <c r="D179" s="770"/>
      <c r="E179" s="170" t="s">
        <v>164</v>
      </c>
      <c r="F179" s="170" t="s">
        <v>164</v>
      </c>
      <c r="G179" s="170" t="s">
        <v>164</v>
      </c>
      <c r="H179" s="170" t="s">
        <v>164</v>
      </c>
      <c r="I179" s="170" t="s">
        <v>164</v>
      </c>
      <c r="J179" s="170" t="s">
        <v>164</v>
      </c>
      <c r="K179" s="170" t="s">
        <v>164</v>
      </c>
      <c r="L179" s="170" t="s">
        <v>164</v>
      </c>
      <c r="M179" s="170" t="s">
        <v>164</v>
      </c>
      <c r="N179" s="170" t="s">
        <v>164</v>
      </c>
      <c r="O179" s="170" t="s">
        <v>164</v>
      </c>
      <c r="P179" s="170" t="s">
        <v>164</v>
      </c>
      <c r="Q179" s="282"/>
    </row>
    <row r="180" spans="1:17" ht="21.75" customHeight="1" x14ac:dyDescent="0.2">
      <c r="A180" s="26">
        <v>12</v>
      </c>
      <c r="B180" s="759"/>
      <c r="C180" s="769" t="s">
        <v>93</v>
      </c>
      <c r="D180" s="770"/>
      <c r="E180" s="170" t="s">
        <v>164</v>
      </c>
      <c r="F180" s="170" t="s">
        <v>164</v>
      </c>
      <c r="G180" s="170" t="s">
        <v>164</v>
      </c>
      <c r="H180" s="170" t="s">
        <v>164</v>
      </c>
      <c r="I180" s="170" t="s">
        <v>164</v>
      </c>
      <c r="J180" s="170" t="s">
        <v>164</v>
      </c>
      <c r="K180" s="170" t="s">
        <v>164</v>
      </c>
      <c r="L180" s="170" t="s">
        <v>164</v>
      </c>
      <c r="M180" s="170" t="s">
        <v>164</v>
      </c>
      <c r="N180" s="170" t="s">
        <v>164</v>
      </c>
      <c r="O180" s="170" t="s">
        <v>164</v>
      </c>
      <c r="P180" s="170" t="s">
        <v>164</v>
      </c>
      <c r="Q180" s="282"/>
    </row>
    <row r="181" spans="1:17" ht="34.5" customHeight="1" x14ac:dyDescent="0.2">
      <c r="A181" s="26">
        <v>13</v>
      </c>
      <c r="B181" s="759"/>
      <c r="C181" s="769" t="s">
        <v>94</v>
      </c>
      <c r="D181" s="770"/>
      <c r="E181" s="170" t="s">
        <v>164</v>
      </c>
      <c r="F181" s="170" t="s">
        <v>164</v>
      </c>
      <c r="G181" s="170" t="s">
        <v>164</v>
      </c>
      <c r="H181" s="170" t="s">
        <v>164</v>
      </c>
      <c r="I181" s="170" t="s">
        <v>164</v>
      </c>
      <c r="J181" s="170" t="s">
        <v>164</v>
      </c>
      <c r="K181" s="170" t="s">
        <v>164</v>
      </c>
      <c r="L181" s="170" t="s">
        <v>164</v>
      </c>
      <c r="M181" s="170" t="s">
        <v>164</v>
      </c>
      <c r="N181" s="170" t="s">
        <v>164</v>
      </c>
      <c r="O181" s="170" t="s">
        <v>164</v>
      </c>
      <c r="P181" s="170" t="s">
        <v>164</v>
      </c>
      <c r="Q181" s="282"/>
    </row>
    <row r="182" spans="1:17" ht="35.25" customHeight="1" x14ac:dyDescent="0.2">
      <c r="A182" s="26">
        <v>14</v>
      </c>
      <c r="B182" s="759"/>
      <c r="C182" s="771" t="s">
        <v>95</v>
      </c>
      <c r="D182" s="772"/>
      <c r="E182" s="170" t="s">
        <v>164</v>
      </c>
      <c r="F182" s="170" t="s">
        <v>164</v>
      </c>
      <c r="G182" s="170" t="s">
        <v>164</v>
      </c>
      <c r="H182" s="170" t="s">
        <v>164</v>
      </c>
      <c r="I182" s="170" t="s">
        <v>164</v>
      </c>
      <c r="J182" s="170" t="s">
        <v>164</v>
      </c>
      <c r="K182" s="170" t="s">
        <v>164</v>
      </c>
      <c r="L182" s="170" t="s">
        <v>164</v>
      </c>
      <c r="M182" s="170" t="s">
        <v>164</v>
      </c>
      <c r="N182" s="170" t="s">
        <v>164</v>
      </c>
      <c r="O182" s="170" t="s">
        <v>164</v>
      </c>
      <c r="P182" s="170" t="s">
        <v>164</v>
      </c>
      <c r="Q182" s="282"/>
    </row>
    <row r="183" spans="1:17" ht="17.25" customHeight="1" x14ac:dyDescent="0.2">
      <c r="A183" s="26">
        <v>15</v>
      </c>
      <c r="B183" s="759" t="s">
        <v>96</v>
      </c>
      <c r="C183" s="759"/>
      <c r="D183" s="760"/>
      <c r="E183" s="170">
        <f t="shared" ref="E183:P183" si="4">SUM(E169:E182)</f>
        <v>1</v>
      </c>
      <c r="F183" s="170">
        <f t="shared" si="4"/>
        <v>30.61</v>
      </c>
      <c r="G183" s="170">
        <f t="shared" si="4"/>
        <v>0</v>
      </c>
      <c r="H183" s="170">
        <f t="shared" si="4"/>
        <v>0</v>
      </c>
      <c r="I183" s="170">
        <f t="shared" si="4"/>
        <v>0</v>
      </c>
      <c r="J183" s="170">
        <f t="shared" si="4"/>
        <v>0</v>
      </c>
      <c r="K183" s="170">
        <f t="shared" si="4"/>
        <v>0</v>
      </c>
      <c r="L183" s="170">
        <f t="shared" si="4"/>
        <v>0</v>
      </c>
      <c r="M183" s="170">
        <f t="shared" si="4"/>
        <v>1</v>
      </c>
      <c r="N183" s="170">
        <f t="shared" si="4"/>
        <v>30.61</v>
      </c>
      <c r="O183" s="170">
        <f t="shared" si="4"/>
        <v>0</v>
      </c>
      <c r="P183" s="170">
        <f t="shared" si="4"/>
        <v>0</v>
      </c>
      <c r="Q183" s="282"/>
    </row>
    <row r="185" spans="1:17" x14ac:dyDescent="0.2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77" t="s">
        <v>175</v>
      </c>
    </row>
    <row r="186" spans="1:17" x14ac:dyDescent="0.2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12" t="s">
        <v>15</v>
      </c>
    </row>
    <row r="187" spans="1:17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77" t="s">
        <v>69</v>
      </c>
    </row>
    <row r="188" spans="1:17" ht="18.75" x14ac:dyDescent="0.3">
      <c r="A188" s="739" t="s">
        <v>379</v>
      </c>
      <c r="B188" s="739"/>
      <c r="C188" s="739"/>
      <c r="D188" s="739"/>
      <c r="E188" s="739"/>
      <c r="F188" s="739"/>
      <c r="G188" s="739"/>
      <c r="H188" s="739"/>
      <c r="I188" s="739"/>
      <c r="J188" s="739"/>
      <c r="K188" s="739"/>
      <c r="L188" s="739"/>
      <c r="M188" s="739"/>
      <c r="N188" s="739"/>
      <c r="O188" s="739"/>
      <c r="P188" s="739"/>
    </row>
    <row r="189" spans="1:17" ht="19.5" x14ac:dyDescent="0.35">
      <c r="A189" s="739" t="s">
        <v>380</v>
      </c>
      <c r="B189" s="739"/>
      <c r="C189" s="739"/>
      <c r="D189" s="739"/>
      <c r="E189" s="739"/>
      <c r="F189" s="739"/>
      <c r="G189" s="739"/>
      <c r="H189" s="739"/>
      <c r="I189" s="739"/>
      <c r="J189" s="739"/>
      <c r="K189" s="739"/>
      <c r="L189" s="739"/>
      <c r="M189" s="739"/>
      <c r="N189" s="739"/>
      <c r="O189" s="739"/>
      <c r="P189" s="739"/>
    </row>
    <row r="190" spans="1:17" ht="12" customHeight="1" x14ac:dyDescent="0.25">
      <c r="A190" s="183"/>
      <c r="B190" s="52"/>
      <c r="C190" s="52"/>
      <c r="D190" s="52"/>
      <c r="E190" s="52"/>
      <c r="F190" s="52"/>
      <c r="G190" s="52"/>
      <c r="H190" s="185"/>
      <c r="I190" s="185"/>
      <c r="J190" s="186" t="s">
        <v>13</v>
      </c>
      <c r="K190" s="185"/>
      <c r="L190" s="185"/>
      <c r="M190" s="185"/>
      <c r="N190" s="185"/>
      <c r="O190" s="52"/>
      <c r="P190" s="52"/>
    </row>
    <row r="191" spans="1:17" ht="8.25" customHeight="1" x14ac:dyDescent="0.2"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</row>
    <row r="192" spans="1:17" ht="15.75" x14ac:dyDescent="0.25">
      <c r="A192" s="742" t="s">
        <v>97</v>
      </c>
      <c r="B192" s="743"/>
      <c r="C192" s="743"/>
      <c r="D192" s="743"/>
      <c r="E192" s="743"/>
      <c r="F192" s="743"/>
      <c r="G192" s="743"/>
      <c r="H192" s="743"/>
      <c r="I192" s="743"/>
      <c r="J192" s="743"/>
      <c r="K192" s="743"/>
      <c r="L192" s="743"/>
      <c r="M192" s="743"/>
      <c r="N192" s="743"/>
      <c r="O192" s="743"/>
      <c r="P192" s="743"/>
    </row>
    <row r="193" spans="1:17" ht="9.75" customHeight="1" x14ac:dyDescent="0.2">
      <c r="A193" s="744" t="s">
        <v>71</v>
      </c>
      <c r="B193" s="745"/>
      <c r="C193" s="745"/>
      <c r="D193" s="745"/>
      <c r="E193" s="745"/>
      <c r="F193" s="745"/>
      <c r="G193" s="745"/>
      <c r="H193" s="745"/>
      <c r="I193" s="745"/>
      <c r="J193" s="745"/>
      <c r="K193" s="745"/>
      <c r="L193" s="745"/>
      <c r="M193" s="745"/>
      <c r="N193" s="745"/>
      <c r="O193" s="745"/>
      <c r="P193" s="745"/>
    </row>
    <row r="194" spans="1:17" ht="14.25" customHeight="1" x14ac:dyDescent="0.25">
      <c r="A194" s="746" t="s">
        <v>471</v>
      </c>
      <c r="B194" s="746"/>
      <c r="C194" s="746"/>
      <c r="D194" s="746"/>
      <c r="E194" s="746"/>
      <c r="F194" s="746"/>
      <c r="G194" s="746"/>
      <c r="H194" s="746"/>
      <c r="I194" s="746"/>
      <c r="J194" s="746"/>
      <c r="K194" s="746"/>
      <c r="L194" s="746"/>
      <c r="M194" s="746"/>
      <c r="N194" s="746"/>
      <c r="O194" s="746"/>
      <c r="P194" s="746"/>
    </row>
    <row r="195" spans="1:17" ht="34.5" customHeight="1" thickBot="1" x14ac:dyDescent="0.25">
      <c r="A195" s="748" t="s">
        <v>72</v>
      </c>
      <c r="B195" s="749" t="s">
        <v>73</v>
      </c>
      <c r="C195" s="749"/>
      <c r="D195" s="749"/>
      <c r="E195" s="774" t="s">
        <v>100</v>
      </c>
      <c r="F195" s="774"/>
      <c r="G195" s="775" t="s">
        <v>74</v>
      </c>
      <c r="H195" s="775"/>
      <c r="I195" s="775"/>
      <c r="J195" s="775"/>
      <c r="K195" s="775"/>
      <c r="L195" s="775"/>
      <c r="M195" s="774" t="s">
        <v>99</v>
      </c>
      <c r="N195" s="774"/>
      <c r="O195" s="774" t="s">
        <v>75</v>
      </c>
      <c r="P195" s="776"/>
      <c r="Q195" s="282"/>
    </row>
    <row r="196" spans="1:17" ht="13.5" thickBot="1" x14ac:dyDescent="0.25">
      <c r="A196" s="748"/>
      <c r="B196" s="749"/>
      <c r="C196" s="749"/>
      <c r="D196" s="749"/>
      <c r="E196" s="777" t="s">
        <v>76</v>
      </c>
      <c r="F196" s="777" t="s">
        <v>77</v>
      </c>
      <c r="G196" s="777" t="s">
        <v>76</v>
      </c>
      <c r="H196" s="777" t="s">
        <v>77</v>
      </c>
      <c r="I196" s="778" t="s">
        <v>78</v>
      </c>
      <c r="J196" s="778"/>
      <c r="K196" s="778"/>
      <c r="L196" s="778"/>
      <c r="M196" s="777" t="s">
        <v>76</v>
      </c>
      <c r="N196" s="779" t="s">
        <v>77</v>
      </c>
      <c r="O196" s="777" t="s">
        <v>76</v>
      </c>
      <c r="P196" s="780" t="s">
        <v>77</v>
      </c>
      <c r="Q196" s="282"/>
    </row>
    <row r="197" spans="1:17" ht="13.5" thickBot="1" x14ac:dyDescent="0.25">
      <c r="A197" s="748"/>
      <c r="B197" s="749"/>
      <c r="C197" s="749"/>
      <c r="D197" s="749"/>
      <c r="E197" s="777"/>
      <c r="F197" s="777"/>
      <c r="G197" s="777"/>
      <c r="H197" s="777"/>
      <c r="I197" s="782" t="s">
        <v>79</v>
      </c>
      <c r="J197" s="783" t="s">
        <v>80</v>
      </c>
      <c r="K197" s="783"/>
      <c r="L197" s="783"/>
      <c r="M197" s="777"/>
      <c r="N197" s="779"/>
      <c r="O197" s="777"/>
      <c r="P197" s="781"/>
      <c r="Q197" s="282"/>
    </row>
    <row r="198" spans="1:17" ht="53.25" customHeight="1" thickBot="1" x14ac:dyDescent="0.25">
      <c r="A198" s="748"/>
      <c r="B198" s="749"/>
      <c r="C198" s="749"/>
      <c r="D198" s="749"/>
      <c r="E198" s="777"/>
      <c r="F198" s="777"/>
      <c r="G198" s="777"/>
      <c r="H198" s="777"/>
      <c r="I198" s="782"/>
      <c r="J198" s="22" t="s">
        <v>467</v>
      </c>
      <c r="K198" s="22" t="s">
        <v>81</v>
      </c>
      <c r="L198" s="23" t="s">
        <v>82</v>
      </c>
      <c r="M198" s="777"/>
      <c r="N198" s="779"/>
      <c r="O198" s="777"/>
      <c r="P198" s="780"/>
      <c r="Q198" s="282"/>
    </row>
    <row r="199" spans="1:17" x14ac:dyDescent="0.2">
      <c r="A199" s="773"/>
      <c r="B199" s="749">
        <v>1</v>
      </c>
      <c r="C199" s="749"/>
      <c r="D199" s="749"/>
      <c r="E199" s="169">
        <v>2</v>
      </c>
      <c r="F199" s="169">
        <v>3</v>
      </c>
      <c r="G199" s="169">
        <v>4</v>
      </c>
      <c r="H199" s="169">
        <v>5</v>
      </c>
      <c r="I199" s="169">
        <v>6</v>
      </c>
      <c r="J199" s="169">
        <v>7</v>
      </c>
      <c r="K199" s="169">
        <v>8</v>
      </c>
      <c r="L199" s="169">
        <v>9</v>
      </c>
      <c r="M199" s="169">
        <v>10</v>
      </c>
      <c r="N199" s="169">
        <v>11</v>
      </c>
      <c r="O199" s="169">
        <v>12</v>
      </c>
      <c r="P199" s="281">
        <v>13</v>
      </c>
      <c r="Q199" s="282"/>
    </row>
    <row r="200" spans="1:17" ht="15.75" customHeight="1" thickBot="1" x14ac:dyDescent="0.25">
      <c r="A200" s="187">
        <v>1</v>
      </c>
      <c r="B200" s="761" t="s">
        <v>83</v>
      </c>
      <c r="C200" s="763" t="s">
        <v>84</v>
      </c>
      <c r="D200" s="188" t="s">
        <v>85</v>
      </c>
      <c r="E200" s="170" t="s">
        <v>164</v>
      </c>
      <c r="F200" s="170" t="s">
        <v>164</v>
      </c>
      <c r="G200" s="170" t="s">
        <v>164</v>
      </c>
      <c r="H200" s="170" t="s">
        <v>164</v>
      </c>
      <c r="I200" s="170" t="s">
        <v>164</v>
      </c>
      <c r="J200" s="170" t="s">
        <v>164</v>
      </c>
      <c r="K200" s="170" t="s">
        <v>164</v>
      </c>
      <c r="L200" s="170" t="s">
        <v>164</v>
      </c>
      <c r="M200" s="170" t="s">
        <v>164</v>
      </c>
      <c r="N200" s="170" t="s">
        <v>164</v>
      </c>
      <c r="O200" s="170" t="s">
        <v>164</v>
      </c>
      <c r="P200" s="170" t="s">
        <v>164</v>
      </c>
      <c r="Q200" s="282"/>
    </row>
    <row r="201" spans="1:17" ht="15.75" customHeight="1" thickBot="1" x14ac:dyDescent="0.25">
      <c r="A201" s="25">
        <v>2</v>
      </c>
      <c r="B201" s="762"/>
      <c r="C201" s="764"/>
      <c r="D201" s="189" t="s">
        <v>86</v>
      </c>
      <c r="E201" s="170" t="s">
        <v>164</v>
      </c>
      <c r="F201" s="170" t="s">
        <v>164</v>
      </c>
      <c r="G201" s="170" t="s">
        <v>164</v>
      </c>
      <c r="H201" s="170" t="s">
        <v>164</v>
      </c>
      <c r="I201" s="170" t="s">
        <v>164</v>
      </c>
      <c r="J201" s="170" t="s">
        <v>164</v>
      </c>
      <c r="K201" s="170" t="s">
        <v>164</v>
      </c>
      <c r="L201" s="170" t="s">
        <v>164</v>
      </c>
      <c r="M201" s="170" t="s">
        <v>164</v>
      </c>
      <c r="N201" s="170" t="s">
        <v>164</v>
      </c>
      <c r="O201" s="170" t="s">
        <v>164</v>
      </c>
      <c r="P201" s="170" t="s">
        <v>164</v>
      </c>
      <c r="Q201" s="282"/>
    </row>
    <row r="202" spans="1:17" ht="15.75" customHeight="1" thickBot="1" x14ac:dyDescent="0.25">
      <c r="A202" s="25">
        <v>3</v>
      </c>
      <c r="B202" s="762"/>
      <c r="C202" s="765" t="s">
        <v>87</v>
      </c>
      <c r="D202" s="190" t="s">
        <v>85</v>
      </c>
      <c r="E202" s="170" t="s">
        <v>164</v>
      </c>
      <c r="F202" s="170" t="s">
        <v>164</v>
      </c>
      <c r="G202" s="170" t="s">
        <v>164</v>
      </c>
      <c r="H202" s="170" t="s">
        <v>164</v>
      </c>
      <c r="I202" s="170" t="s">
        <v>164</v>
      </c>
      <c r="J202" s="170" t="s">
        <v>164</v>
      </c>
      <c r="K202" s="170" t="s">
        <v>164</v>
      </c>
      <c r="L202" s="170" t="s">
        <v>164</v>
      </c>
      <c r="M202" s="170" t="s">
        <v>164</v>
      </c>
      <c r="N202" s="170" t="s">
        <v>164</v>
      </c>
      <c r="O202" s="170" t="s">
        <v>164</v>
      </c>
      <c r="P202" s="170" t="s">
        <v>164</v>
      </c>
      <c r="Q202" s="282"/>
    </row>
    <row r="203" spans="1:17" ht="15.75" customHeight="1" x14ac:dyDescent="0.2">
      <c r="A203" s="25">
        <v>4</v>
      </c>
      <c r="B203" s="762"/>
      <c r="C203" s="765"/>
      <c r="D203" s="190" t="s">
        <v>86</v>
      </c>
      <c r="E203" s="170" t="s">
        <v>164</v>
      </c>
      <c r="F203" s="170" t="s">
        <v>164</v>
      </c>
      <c r="G203" s="170" t="s">
        <v>164</v>
      </c>
      <c r="H203" s="170" t="s">
        <v>164</v>
      </c>
      <c r="I203" s="170" t="s">
        <v>164</v>
      </c>
      <c r="J203" s="170" t="s">
        <v>164</v>
      </c>
      <c r="K203" s="170" t="s">
        <v>164</v>
      </c>
      <c r="L203" s="170" t="s">
        <v>164</v>
      </c>
      <c r="M203" s="170" t="s">
        <v>164</v>
      </c>
      <c r="N203" s="170" t="s">
        <v>164</v>
      </c>
      <c r="O203" s="170" t="s">
        <v>164</v>
      </c>
      <c r="P203" s="170" t="s">
        <v>164</v>
      </c>
      <c r="Q203" s="282"/>
    </row>
    <row r="204" spans="1:17" ht="15.75" customHeight="1" x14ac:dyDescent="0.2">
      <c r="A204" s="25">
        <v>5</v>
      </c>
      <c r="B204" s="766" t="s">
        <v>88</v>
      </c>
      <c r="C204" s="321" t="s">
        <v>84</v>
      </c>
      <c r="D204" s="168" t="s">
        <v>86</v>
      </c>
      <c r="E204" s="170" t="s">
        <v>164</v>
      </c>
      <c r="F204" s="170" t="s">
        <v>164</v>
      </c>
      <c r="G204" s="170" t="s">
        <v>164</v>
      </c>
      <c r="H204" s="170" t="s">
        <v>164</v>
      </c>
      <c r="I204" s="170" t="s">
        <v>164</v>
      </c>
      <c r="J204" s="170" t="s">
        <v>164</v>
      </c>
      <c r="K204" s="170" t="s">
        <v>164</v>
      </c>
      <c r="L204" s="170" t="s">
        <v>164</v>
      </c>
      <c r="M204" s="170" t="s">
        <v>164</v>
      </c>
      <c r="N204" s="170" t="s">
        <v>164</v>
      </c>
      <c r="O204" s="170" t="s">
        <v>164</v>
      </c>
      <c r="P204" s="170" t="s">
        <v>164</v>
      </c>
      <c r="Q204" s="282"/>
    </row>
    <row r="205" spans="1:17" ht="15.75" customHeight="1" x14ac:dyDescent="0.2">
      <c r="A205" s="25">
        <v>6</v>
      </c>
      <c r="B205" s="766"/>
      <c r="C205" s="321" t="s">
        <v>87</v>
      </c>
      <c r="D205" s="168" t="s">
        <v>86</v>
      </c>
      <c r="E205" s="170">
        <v>1</v>
      </c>
      <c r="F205" s="170">
        <v>36.53</v>
      </c>
      <c r="G205" s="170" t="s">
        <v>164</v>
      </c>
      <c r="H205" s="170" t="s">
        <v>164</v>
      </c>
      <c r="I205" s="170" t="s">
        <v>164</v>
      </c>
      <c r="J205" s="170" t="s">
        <v>164</v>
      </c>
      <c r="K205" s="170" t="s">
        <v>164</v>
      </c>
      <c r="L205" s="170" t="s">
        <v>164</v>
      </c>
      <c r="M205" s="170" t="s">
        <v>164</v>
      </c>
      <c r="N205" s="170" t="s">
        <v>164</v>
      </c>
      <c r="O205" s="170" t="s">
        <v>164</v>
      </c>
      <c r="P205" s="170" t="s">
        <v>164</v>
      </c>
      <c r="Q205" s="282"/>
    </row>
    <row r="206" spans="1:17" ht="15.75" customHeight="1" x14ac:dyDescent="0.2">
      <c r="A206" s="26">
        <v>7</v>
      </c>
      <c r="B206" s="759" t="s">
        <v>89</v>
      </c>
      <c r="C206" s="30" t="s">
        <v>84</v>
      </c>
      <c r="D206" s="168" t="s">
        <v>86</v>
      </c>
      <c r="E206" s="170" t="s">
        <v>164</v>
      </c>
      <c r="F206" s="170" t="s">
        <v>164</v>
      </c>
      <c r="G206" s="170" t="s">
        <v>164</v>
      </c>
      <c r="H206" s="170" t="s">
        <v>164</v>
      </c>
      <c r="I206" s="170" t="s">
        <v>164</v>
      </c>
      <c r="J206" s="170" t="s">
        <v>164</v>
      </c>
      <c r="K206" s="170" t="s">
        <v>164</v>
      </c>
      <c r="L206" s="170" t="s">
        <v>164</v>
      </c>
      <c r="M206" s="170" t="s">
        <v>164</v>
      </c>
      <c r="N206" s="170" t="s">
        <v>164</v>
      </c>
      <c r="O206" s="170" t="s">
        <v>164</v>
      </c>
      <c r="P206" s="170" t="s">
        <v>164</v>
      </c>
      <c r="Q206" s="282"/>
    </row>
    <row r="207" spans="1:17" ht="15.75" customHeight="1" x14ac:dyDescent="0.2">
      <c r="A207" s="26">
        <v>8</v>
      </c>
      <c r="B207" s="759"/>
      <c r="C207" s="30" t="s">
        <v>87</v>
      </c>
      <c r="D207" s="168" t="s">
        <v>86</v>
      </c>
      <c r="E207" s="170" t="s">
        <v>164</v>
      </c>
      <c r="F207" s="170" t="s">
        <v>164</v>
      </c>
      <c r="G207" s="170" t="s">
        <v>164</v>
      </c>
      <c r="H207" s="170" t="s">
        <v>164</v>
      </c>
      <c r="I207" s="170" t="s">
        <v>164</v>
      </c>
      <c r="J207" s="170" t="s">
        <v>164</v>
      </c>
      <c r="K207" s="170" t="s">
        <v>164</v>
      </c>
      <c r="L207" s="170" t="s">
        <v>164</v>
      </c>
      <c r="M207" s="170" t="s">
        <v>164</v>
      </c>
      <c r="N207" s="170" t="s">
        <v>164</v>
      </c>
      <c r="O207" s="170" t="s">
        <v>164</v>
      </c>
      <c r="P207" s="170" t="s">
        <v>164</v>
      </c>
      <c r="Q207" s="282"/>
    </row>
    <row r="208" spans="1:17" ht="24" customHeight="1" x14ac:dyDescent="0.2">
      <c r="A208" s="27">
        <v>9</v>
      </c>
      <c r="B208" s="759" t="s">
        <v>174</v>
      </c>
      <c r="C208" s="767" t="s">
        <v>90</v>
      </c>
      <c r="D208" s="768"/>
      <c r="E208" s="170" t="s">
        <v>164</v>
      </c>
      <c r="F208" s="170" t="s">
        <v>164</v>
      </c>
      <c r="G208" s="170" t="s">
        <v>164</v>
      </c>
      <c r="H208" s="170" t="s">
        <v>164</v>
      </c>
      <c r="I208" s="170" t="s">
        <v>164</v>
      </c>
      <c r="J208" s="170" t="s">
        <v>164</v>
      </c>
      <c r="K208" s="170" t="s">
        <v>164</v>
      </c>
      <c r="L208" s="170" t="s">
        <v>164</v>
      </c>
      <c r="M208" s="170" t="s">
        <v>164</v>
      </c>
      <c r="N208" s="170" t="s">
        <v>164</v>
      </c>
      <c r="O208" s="170" t="s">
        <v>164</v>
      </c>
      <c r="P208" s="170" t="s">
        <v>164</v>
      </c>
      <c r="Q208" s="282"/>
    </row>
    <row r="209" spans="1:17" ht="20.25" customHeight="1" x14ac:dyDescent="0.2">
      <c r="A209" s="26">
        <v>10</v>
      </c>
      <c r="B209" s="759"/>
      <c r="C209" s="769" t="s">
        <v>91</v>
      </c>
      <c r="D209" s="770"/>
      <c r="E209" s="170" t="s">
        <v>164</v>
      </c>
      <c r="F209" s="170" t="s">
        <v>164</v>
      </c>
      <c r="G209" s="170" t="s">
        <v>164</v>
      </c>
      <c r="H209" s="170" t="s">
        <v>164</v>
      </c>
      <c r="I209" s="170" t="s">
        <v>164</v>
      </c>
      <c r="J209" s="170" t="s">
        <v>164</v>
      </c>
      <c r="K209" s="170" t="s">
        <v>164</v>
      </c>
      <c r="L209" s="170" t="s">
        <v>164</v>
      </c>
      <c r="M209" s="170" t="s">
        <v>164</v>
      </c>
      <c r="N209" s="170" t="s">
        <v>164</v>
      </c>
      <c r="O209" s="170" t="s">
        <v>164</v>
      </c>
      <c r="P209" s="170" t="s">
        <v>164</v>
      </c>
      <c r="Q209" s="282"/>
    </row>
    <row r="210" spans="1:17" ht="27" customHeight="1" x14ac:dyDescent="0.2">
      <c r="A210" s="26">
        <v>11</v>
      </c>
      <c r="B210" s="759"/>
      <c r="C210" s="769" t="s">
        <v>92</v>
      </c>
      <c r="D210" s="770"/>
      <c r="E210" s="170" t="s">
        <v>164</v>
      </c>
      <c r="F210" s="170" t="s">
        <v>164</v>
      </c>
      <c r="G210" s="170" t="s">
        <v>164</v>
      </c>
      <c r="H210" s="170" t="s">
        <v>164</v>
      </c>
      <c r="I210" s="170" t="s">
        <v>164</v>
      </c>
      <c r="J210" s="170" t="s">
        <v>164</v>
      </c>
      <c r="K210" s="170" t="s">
        <v>164</v>
      </c>
      <c r="L210" s="170" t="s">
        <v>164</v>
      </c>
      <c r="M210" s="170" t="s">
        <v>164</v>
      </c>
      <c r="N210" s="170" t="s">
        <v>164</v>
      </c>
      <c r="O210" s="170" t="s">
        <v>164</v>
      </c>
      <c r="P210" s="170" t="s">
        <v>164</v>
      </c>
      <c r="Q210" s="282"/>
    </row>
    <row r="211" spans="1:17" ht="21.75" customHeight="1" x14ac:dyDescent="0.2">
      <c r="A211" s="26">
        <v>12</v>
      </c>
      <c r="B211" s="759"/>
      <c r="C211" s="769" t="s">
        <v>93</v>
      </c>
      <c r="D211" s="770"/>
      <c r="E211" s="170" t="s">
        <v>164</v>
      </c>
      <c r="F211" s="170" t="s">
        <v>164</v>
      </c>
      <c r="G211" s="170" t="s">
        <v>164</v>
      </c>
      <c r="H211" s="170" t="s">
        <v>164</v>
      </c>
      <c r="I211" s="170" t="s">
        <v>164</v>
      </c>
      <c r="J211" s="170" t="s">
        <v>164</v>
      </c>
      <c r="K211" s="170" t="s">
        <v>164</v>
      </c>
      <c r="L211" s="170" t="s">
        <v>164</v>
      </c>
      <c r="M211" s="170" t="s">
        <v>164</v>
      </c>
      <c r="N211" s="170" t="s">
        <v>164</v>
      </c>
      <c r="O211" s="170" t="s">
        <v>164</v>
      </c>
      <c r="P211" s="170" t="s">
        <v>164</v>
      </c>
      <c r="Q211" s="282"/>
    </row>
    <row r="212" spans="1:17" ht="34.5" customHeight="1" x14ac:dyDescent="0.2">
      <c r="A212" s="26">
        <v>13</v>
      </c>
      <c r="B212" s="759"/>
      <c r="C212" s="769" t="s">
        <v>94</v>
      </c>
      <c r="D212" s="770"/>
      <c r="E212" s="170" t="s">
        <v>164</v>
      </c>
      <c r="F212" s="170" t="s">
        <v>164</v>
      </c>
      <c r="G212" s="170" t="s">
        <v>164</v>
      </c>
      <c r="H212" s="170" t="s">
        <v>164</v>
      </c>
      <c r="I212" s="170" t="s">
        <v>164</v>
      </c>
      <c r="J212" s="170" t="s">
        <v>164</v>
      </c>
      <c r="K212" s="170" t="s">
        <v>164</v>
      </c>
      <c r="L212" s="170" t="s">
        <v>164</v>
      </c>
      <c r="M212" s="170" t="s">
        <v>164</v>
      </c>
      <c r="N212" s="170" t="s">
        <v>164</v>
      </c>
      <c r="O212" s="170" t="s">
        <v>164</v>
      </c>
      <c r="P212" s="170" t="s">
        <v>164</v>
      </c>
      <c r="Q212" s="282"/>
    </row>
    <row r="213" spans="1:17" ht="35.25" customHeight="1" x14ac:dyDescent="0.2">
      <c r="A213" s="26">
        <v>14</v>
      </c>
      <c r="B213" s="759"/>
      <c r="C213" s="771" t="s">
        <v>95</v>
      </c>
      <c r="D213" s="772"/>
      <c r="E213" s="170" t="s">
        <v>164</v>
      </c>
      <c r="F213" s="170" t="s">
        <v>164</v>
      </c>
      <c r="G213" s="170" t="s">
        <v>164</v>
      </c>
      <c r="H213" s="170" t="s">
        <v>164</v>
      </c>
      <c r="I213" s="170" t="s">
        <v>164</v>
      </c>
      <c r="J213" s="170" t="s">
        <v>164</v>
      </c>
      <c r="K213" s="170" t="s">
        <v>164</v>
      </c>
      <c r="L213" s="170" t="s">
        <v>164</v>
      </c>
      <c r="M213" s="170" t="s">
        <v>164</v>
      </c>
      <c r="N213" s="170" t="s">
        <v>164</v>
      </c>
      <c r="O213" s="170" t="s">
        <v>164</v>
      </c>
      <c r="P213" s="170" t="s">
        <v>164</v>
      </c>
      <c r="Q213" s="282"/>
    </row>
    <row r="214" spans="1:17" ht="17.25" customHeight="1" x14ac:dyDescent="0.2">
      <c r="A214" s="26">
        <v>15</v>
      </c>
      <c r="B214" s="759" t="s">
        <v>96</v>
      </c>
      <c r="C214" s="759"/>
      <c r="D214" s="760"/>
      <c r="E214" s="170">
        <f t="shared" ref="E214:P214" si="5">SUM(E200:E213)</f>
        <v>1</v>
      </c>
      <c r="F214" s="170">
        <f t="shared" si="5"/>
        <v>36.53</v>
      </c>
      <c r="G214" s="170">
        <f t="shared" si="5"/>
        <v>0</v>
      </c>
      <c r="H214" s="170">
        <f t="shared" si="5"/>
        <v>0</v>
      </c>
      <c r="I214" s="170">
        <f t="shared" si="5"/>
        <v>0</v>
      </c>
      <c r="J214" s="170">
        <f t="shared" si="5"/>
        <v>0</v>
      </c>
      <c r="K214" s="170">
        <f t="shared" si="5"/>
        <v>0</v>
      </c>
      <c r="L214" s="170">
        <f t="shared" si="5"/>
        <v>0</v>
      </c>
      <c r="M214" s="170">
        <f t="shared" si="5"/>
        <v>0</v>
      </c>
      <c r="N214" s="170">
        <f t="shared" si="5"/>
        <v>0</v>
      </c>
      <c r="O214" s="170">
        <f t="shared" si="5"/>
        <v>0</v>
      </c>
      <c r="P214" s="170">
        <f t="shared" si="5"/>
        <v>0</v>
      </c>
      <c r="Q214" s="282"/>
    </row>
    <row r="216" spans="1:17" x14ac:dyDescent="0.2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77" t="s">
        <v>175</v>
      </c>
    </row>
    <row r="217" spans="1:17" x14ac:dyDescent="0.2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12" t="s">
        <v>15</v>
      </c>
    </row>
    <row r="218" spans="1:17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77" t="s">
        <v>69</v>
      </c>
    </row>
    <row r="219" spans="1:17" ht="18.75" x14ac:dyDescent="0.3">
      <c r="A219" s="739" t="s">
        <v>379</v>
      </c>
      <c r="B219" s="739"/>
      <c r="C219" s="739"/>
      <c r="D219" s="739"/>
      <c r="E219" s="739"/>
      <c r="F219" s="739"/>
      <c r="G219" s="739"/>
      <c r="H219" s="739"/>
      <c r="I219" s="739"/>
      <c r="J219" s="739"/>
      <c r="K219" s="739"/>
      <c r="L219" s="739"/>
      <c r="M219" s="739"/>
      <c r="N219" s="739"/>
      <c r="O219" s="739"/>
      <c r="P219" s="739"/>
    </row>
    <row r="220" spans="1:17" ht="19.5" x14ac:dyDescent="0.35">
      <c r="A220" s="739" t="s">
        <v>380</v>
      </c>
      <c r="B220" s="739"/>
      <c r="C220" s="739"/>
      <c r="D220" s="739"/>
      <c r="E220" s="739"/>
      <c r="F220" s="739"/>
      <c r="G220" s="739"/>
      <c r="H220" s="739"/>
      <c r="I220" s="739"/>
      <c r="J220" s="739"/>
      <c r="K220" s="739"/>
      <c r="L220" s="739"/>
      <c r="M220" s="739"/>
      <c r="N220" s="739"/>
      <c r="O220" s="739"/>
      <c r="P220" s="739"/>
    </row>
    <row r="221" spans="1:17" ht="12" customHeight="1" x14ac:dyDescent="0.25">
      <c r="A221" s="183"/>
      <c r="B221" s="52"/>
      <c r="C221" s="52"/>
      <c r="D221" s="52"/>
      <c r="E221" s="52"/>
      <c r="F221" s="52"/>
      <c r="G221" s="52"/>
      <c r="H221" s="185"/>
      <c r="I221" s="185"/>
      <c r="J221" s="186" t="s">
        <v>13</v>
      </c>
      <c r="K221" s="185"/>
      <c r="L221" s="185"/>
      <c r="M221" s="185"/>
      <c r="N221" s="185"/>
      <c r="O221" s="52"/>
      <c r="P221" s="52"/>
    </row>
    <row r="222" spans="1:17" ht="8.25" customHeight="1" x14ac:dyDescent="0.2"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</row>
    <row r="223" spans="1:17" ht="15.75" x14ac:dyDescent="0.25">
      <c r="A223" s="742" t="s">
        <v>97</v>
      </c>
      <c r="B223" s="743"/>
      <c r="C223" s="743"/>
      <c r="D223" s="743"/>
      <c r="E223" s="743"/>
      <c r="F223" s="743"/>
      <c r="G223" s="743"/>
      <c r="H223" s="743"/>
      <c r="I223" s="743"/>
      <c r="J223" s="743"/>
      <c r="K223" s="743"/>
      <c r="L223" s="743"/>
      <c r="M223" s="743"/>
      <c r="N223" s="743"/>
      <c r="O223" s="743"/>
      <c r="P223" s="743"/>
    </row>
    <row r="224" spans="1:17" ht="9.75" customHeight="1" x14ac:dyDescent="0.2">
      <c r="A224" s="744" t="s">
        <v>71</v>
      </c>
      <c r="B224" s="745"/>
      <c r="C224" s="745"/>
      <c r="D224" s="745"/>
      <c r="E224" s="745"/>
      <c r="F224" s="745"/>
      <c r="G224" s="745"/>
      <c r="H224" s="745"/>
      <c r="I224" s="745"/>
      <c r="J224" s="745"/>
      <c r="K224" s="745"/>
      <c r="L224" s="745"/>
      <c r="M224" s="745"/>
      <c r="N224" s="745"/>
      <c r="O224" s="745"/>
      <c r="P224" s="745"/>
    </row>
    <row r="225" spans="1:17" ht="14.25" customHeight="1" x14ac:dyDescent="0.25">
      <c r="A225" s="746" t="s">
        <v>470</v>
      </c>
      <c r="B225" s="746"/>
      <c r="C225" s="746"/>
      <c r="D225" s="746"/>
      <c r="E225" s="746"/>
      <c r="F225" s="746"/>
      <c r="G225" s="746"/>
      <c r="H225" s="746"/>
      <c r="I225" s="746"/>
      <c r="J225" s="746"/>
      <c r="K225" s="746"/>
      <c r="L225" s="746"/>
      <c r="M225" s="746"/>
      <c r="N225" s="746"/>
      <c r="O225" s="746"/>
      <c r="P225" s="746"/>
    </row>
    <row r="226" spans="1:17" ht="34.5" customHeight="1" thickBot="1" x14ac:dyDescent="0.25">
      <c r="A226" s="748" t="s">
        <v>72</v>
      </c>
      <c r="B226" s="749" t="s">
        <v>73</v>
      </c>
      <c r="C226" s="749"/>
      <c r="D226" s="749"/>
      <c r="E226" s="774" t="s">
        <v>100</v>
      </c>
      <c r="F226" s="774"/>
      <c r="G226" s="775" t="s">
        <v>74</v>
      </c>
      <c r="H226" s="775"/>
      <c r="I226" s="775"/>
      <c r="J226" s="775"/>
      <c r="K226" s="775"/>
      <c r="L226" s="775"/>
      <c r="M226" s="774" t="s">
        <v>99</v>
      </c>
      <c r="N226" s="774"/>
      <c r="O226" s="774" t="s">
        <v>75</v>
      </c>
      <c r="P226" s="776"/>
      <c r="Q226" s="282"/>
    </row>
    <row r="227" spans="1:17" ht="13.5" thickBot="1" x14ac:dyDescent="0.25">
      <c r="A227" s="748"/>
      <c r="B227" s="749"/>
      <c r="C227" s="749"/>
      <c r="D227" s="749"/>
      <c r="E227" s="777" t="s">
        <v>76</v>
      </c>
      <c r="F227" s="777" t="s">
        <v>77</v>
      </c>
      <c r="G227" s="777" t="s">
        <v>76</v>
      </c>
      <c r="H227" s="777" t="s">
        <v>77</v>
      </c>
      <c r="I227" s="778" t="s">
        <v>78</v>
      </c>
      <c r="J227" s="778"/>
      <c r="K227" s="778"/>
      <c r="L227" s="778"/>
      <c r="M227" s="777" t="s">
        <v>76</v>
      </c>
      <c r="N227" s="779" t="s">
        <v>77</v>
      </c>
      <c r="O227" s="777" t="s">
        <v>76</v>
      </c>
      <c r="P227" s="780" t="s">
        <v>77</v>
      </c>
      <c r="Q227" s="282"/>
    </row>
    <row r="228" spans="1:17" ht="13.5" thickBot="1" x14ac:dyDescent="0.25">
      <c r="A228" s="748"/>
      <c r="B228" s="749"/>
      <c r="C228" s="749"/>
      <c r="D228" s="749"/>
      <c r="E228" s="777"/>
      <c r="F228" s="777"/>
      <c r="G228" s="777"/>
      <c r="H228" s="777"/>
      <c r="I228" s="782" t="s">
        <v>79</v>
      </c>
      <c r="J228" s="783" t="s">
        <v>80</v>
      </c>
      <c r="K228" s="783"/>
      <c r="L228" s="783"/>
      <c r="M228" s="777"/>
      <c r="N228" s="779"/>
      <c r="O228" s="777"/>
      <c r="P228" s="781"/>
      <c r="Q228" s="282"/>
    </row>
    <row r="229" spans="1:17" ht="53.25" customHeight="1" thickBot="1" x14ac:dyDescent="0.25">
      <c r="A229" s="748"/>
      <c r="B229" s="749"/>
      <c r="C229" s="749"/>
      <c r="D229" s="749"/>
      <c r="E229" s="777"/>
      <c r="F229" s="777"/>
      <c r="G229" s="777"/>
      <c r="H229" s="777"/>
      <c r="I229" s="782"/>
      <c r="J229" s="22" t="s">
        <v>467</v>
      </c>
      <c r="K229" s="22" t="s">
        <v>81</v>
      </c>
      <c r="L229" s="23" t="s">
        <v>82</v>
      </c>
      <c r="M229" s="777"/>
      <c r="N229" s="779"/>
      <c r="O229" s="777"/>
      <c r="P229" s="780"/>
      <c r="Q229" s="282"/>
    </row>
    <row r="230" spans="1:17" x14ac:dyDescent="0.2">
      <c r="A230" s="773"/>
      <c r="B230" s="749">
        <v>1</v>
      </c>
      <c r="C230" s="749"/>
      <c r="D230" s="749"/>
      <c r="E230" s="169">
        <v>2</v>
      </c>
      <c r="F230" s="169">
        <v>3</v>
      </c>
      <c r="G230" s="169">
        <v>4</v>
      </c>
      <c r="H230" s="169">
        <v>5</v>
      </c>
      <c r="I230" s="169">
        <v>6</v>
      </c>
      <c r="J230" s="169">
        <v>7</v>
      </c>
      <c r="K230" s="169">
        <v>8</v>
      </c>
      <c r="L230" s="169">
        <v>9</v>
      </c>
      <c r="M230" s="169">
        <v>10</v>
      </c>
      <c r="N230" s="169">
        <v>11</v>
      </c>
      <c r="O230" s="169">
        <v>12</v>
      </c>
      <c r="P230" s="281">
        <v>13</v>
      </c>
      <c r="Q230" s="282"/>
    </row>
    <row r="231" spans="1:17" ht="15.75" customHeight="1" thickBot="1" x14ac:dyDescent="0.25">
      <c r="A231" s="187">
        <v>1</v>
      </c>
      <c r="B231" s="761" t="s">
        <v>83</v>
      </c>
      <c r="C231" s="763" t="s">
        <v>84</v>
      </c>
      <c r="D231" s="188" t="s">
        <v>85</v>
      </c>
      <c r="E231" s="170" t="s">
        <v>164</v>
      </c>
      <c r="F231" s="170" t="s">
        <v>164</v>
      </c>
      <c r="G231" s="170" t="s">
        <v>164</v>
      </c>
      <c r="H231" s="170" t="s">
        <v>164</v>
      </c>
      <c r="I231" s="170" t="s">
        <v>164</v>
      </c>
      <c r="J231" s="170" t="s">
        <v>164</v>
      </c>
      <c r="K231" s="170" t="s">
        <v>164</v>
      </c>
      <c r="L231" s="170" t="s">
        <v>164</v>
      </c>
      <c r="M231" s="170" t="s">
        <v>164</v>
      </c>
      <c r="N231" s="170" t="s">
        <v>164</v>
      </c>
      <c r="O231" s="170" t="s">
        <v>164</v>
      </c>
      <c r="P231" s="170" t="s">
        <v>164</v>
      </c>
      <c r="Q231" s="282"/>
    </row>
    <row r="232" spans="1:17" ht="15.75" customHeight="1" thickBot="1" x14ac:dyDescent="0.25">
      <c r="A232" s="25">
        <v>2</v>
      </c>
      <c r="B232" s="762"/>
      <c r="C232" s="764"/>
      <c r="D232" s="189" t="s">
        <v>86</v>
      </c>
      <c r="E232" s="170" t="s">
        <v>164</v>
      </c>
      <c r="F232" s="170" t="s">
        <v>164</v>
      </c>
      <c r="G232" s="170" t="s">
        <v>164</v>
      </c>
      <c r="H232" s="170" t="s">
        <v>164</v>
      </c>
      <c r="I232" s="170" t="s">
        <v>164</v>
      </c>
      <c r="J232" s="170" t="s">
        <v>164</v>
      </c>
      <c r="K232" s="170" t="s">
        <v>164</v>
      </c>
      <c r="L232" s="170" t="s">
        <v>164</v>
      </c>
      <c r="M232" s="170" t="s">
        <v>164</v>
      </c>
      <c r="N232" s="170" t="s">
        <v>164</v>
      </c>
      <c r="O232" s="170" t="s">
        <v>164</v>
      </c>
      <c r="P232" s="170" t="s">
        <v>164</v>
      </c>
      <c r="Q232" s="282"/>
    </row>
    <row r="233" spans="1:17" ht="15.75" customHeight="1" thickBot="1" x14ac:dyDescent="0.25">
      <c r="A233" s="25">
        <v>3</v>
      </c>
      <c r="B233" s="762"/>
      <c r="C233" s="765" t="s">
        <v>87</v>
      </c>
      <c r="D233" s="190" t="s">
        <v>85</v>
      </c>
      <c r="E233" s="170" t="s">
        <v>164</v>
      </c>
      <c r="F233" s="170" t="s">
        <v>164</v>
      </c>
      <c r="G233" s="170" t="s">
        <v>164</v>
      </c>
      <c r="H233" s="170" t="s">
        <v>164</v>
      </c>
      <c r="I233" s="170" t="s">
        <v>164</v>
      </c>
      <c r="J233" s="170" t="s">
        <v>164</v>
      </c>
      <c r="K233" s="170" t="s">
        <v>164</v>
      </c>
      <c r="L233" s="170" t="s">
        <v>164</v>
      </c>
      <c r="M233" s="170" t="s">
        <v>164</v>
      </c>
      <c r="N233" s="170" t="s">
        <v>164</v>
      </c>
      <c r="O233" s="170" t="s">
        <v>164</v>
      </c>
      <c r="P233" s="170" t="s">
        <v>164</v>
      </c>
      <c r="Q233" s="282"/>
    </row>
    <row r="234" spans="1:17" ht="15.75" customHeight="1" x14ac:dyDescent="0.2">
      <c r="A234" s="25">
        <v>4</v>
      </c>
      <c r="B234" s="762"/>
      <c r="C234" s="765"/>
      <c r="D234" s="190" t="s">
        <v>86</v>
      </c>
      <c r="E234" s="170" t="s">
        <v>164</v>
      </c>
      <c r="F234" s="170" t="s">
        <v>164</v>
      </c>
      <c r="G234" s="170" t="s">
        <v>164</v>
      </c>
      <c r="H234" s="170" t="s">
        <v>164</v>
      </c>
      <c r="I234" s="170" t="s">
        <v>164</v>
      </c>
      <c r="J234" s="170" t="s">
        <v>164</v>
      </c>
      <c r="K234" s="170" t="s">
        <v>164</v>
      </c>
      <c r="L234" s="170" t="s">
        <v>164</v>
      </c>
      <c r="M234" s="170" t="s">
        <v>164</v>
      </c>
      <c r="N234" s="170" t="s">
        <v>164</v>
      </c>
      <c r="O234" s="170" t="s">
        <v>164</v>
      </c>
      <c r="P234" s="170" t="s">
        <v>164</v>
      </c>
      <c r="Q234" s="282"/>
    </row>
    <row r="235" spans="1:17" ht="15.75" customHeight="1" x14ac:dyDescent="0.2">
      <c r="A235" s="25">
        <v>5</v>
      </c>
      <c r="B235" s="766" t="s">
        <v>88</v>
      </c>
      <c r="C235" s="322" t="s">
        <v>84</v>
      </c>
      <c r="D235" s="168" t="s">
        <v>86</v>
      </c>
      <c r="E235" s="170" t="s">
        <v>164</v>
      </c>
      <c r="F235" s="170" t="s">
        <v>164</v>
      </c>
      <c r="G235" s="170" t="s">
        <v>164</v>
      </c>
      <c r="H235" s="170" t="s">
        <v>164</v>
      </c>
      <c r="I235" s="170" t="s">
        <v>164</v>
      </c>
      <c r="J235" s="170" t="s">
        <v>164</v>
      </c>
      <c r="K235" s="170" t="s">
        <v>164</v>
      </c>
      <c r="L235" s="170" t="s">
        <v>164</v>
      </c>
      <c r="M235" s="170" t="s">
        <v>164</v>
      </c>
      <c r="N235" s="170" t="s">
        <v>164</v>
      </c>
      <c r="O235" s="170" t="s">
        <v>164</v>
      </c>
      <c r="P235" s="170" t="s">
        <v>164</v>
      </c>
      <c r="Q235" s="282"/>
    </row>
    <row r="236" spans="1:17" ht="15.75" customHeight="1" x14ac:dyDescent="0.2">
      <c r="A236" s="25">
        <v>6</v>
      </c>
      <c r="B236" s="766"/>
      <c r="C236" s="322" t="s">
        <v>87</v>
      </c>
      <c r="D236" s="168" t="s">
        <v>86</v>
      </c>
      <c r="E236" s="170">
        <v>1</v>
      </c>
      <c r="F236" s="170">
        <v>130.49</v>
      </c>
      <c r="G236" s="170" t="s">
        <v>164</v>
      </c>
      <c r="H236" s="170" t="s">
        <v>164</v>
      </c>
      <c r="I236" s="170" t="s">
        <v>164</v>
      </c>
      <c r="J236" s="170" t="s">
        <v>164</v>
      </c>
      <c r="K236" s="170" t="s">
        <v>164</v>
      </c>
      <c r="L236" s="170" t="s">
        <v>164</v>
      </c>
      <c r="M236" s="170" t="s">
        <v>164</v>
      </c>
      <c r="N236" s="170" t="s">
        <v>164</v>
      </c>
      <c r="O236" s="170" t="s">
        <v>164</v>
      </c>
      <c r="P236" s="170" t="s">
        <v>164</v>
      </c>
      <c r="Q236" s="282"/>
    </row>
    <row r="237" spans="1:17" ht="15.75" customHeight="1" x14ac:dyDescent="0.2">
      <c r="A237" s="26">
        <v>7</v>
      </c>
      <c r="B237" s="759" t="s">
        <v>89</v>
      </c>
      <c r="C237" s="30" t="s">
        <v>84</v>
      </c>
      <c r="D237" s="168" t="s">
        <v>86</v>
      </c>
      <c r="E237" s="170" t="s">
        <v>164</v>
      </c>
      <c r="F237" s="170" t="s">
        <v>164</v>
      </c>
      <c r="G237" s="170" t="s">
        <v>164</v>
      </c>
      <c r="H237" s="170" t="s">
        <v>164</v>
      </c>
      <c r="I237" s="170" t="s">
        <v>164</v>
      </c>
      <c r="J237" s="170" t="s">
        <v>164</v>
      </c>
      <c r="K237" s="170" t="s">
        <v>164</v>
      </c>
      <c r="L237" s="170" t="s">
        <v>164</v>
      </c>
      <c r="M237" s="170" t="s">
        <v>164</v>
      </c>
      <c r="N237" s="170" t="s">
        <v>164</v>
      </c>
      <c r="O237" s="170" t="s">
        <v>164</v>
      </c>
      <c r="P237" s="170" t="s">
        <v>164</v>
      </c>
      <c r="Q237" s="282"/>
    </row>
    <row r="238" spans="1:17" ht="15.75" customHeight="1" x14ac:dyDescent="0.2">
      <c r="A238" s="26">
        <v>8</v>
      </c>
      <c r="B238" s="759"/>
      <c r="C238" s="30" t="s">
        <v>87</v>
      </c>
      <c r="D238" s="168" t="s">
        <v>86</v>
      </c>
      <c r="E238" s="170" t="s">
        <v>164</v>
      </c>
      <c r="F238" s="170" t="s">
        <v>164</v>
      </c>
      <c r="G238" s="170" t="s">
        <v>164</v>
      </c>
      <c r="H238" s="170" t="s">
        <v>164</v>
      </c>
      <c r="I238" s="170" t="s">
        <v>164</v>
      </c>
      <c r="J238" s="170" t="s">
        <v>164</v>
      </c>
      <c r="K238" s="170" t="s">
        <v>164</v>
      </c>
      <c r="L238" s="170" t="s">
        <v>164</v>
      </c>
      <c r="M238" s="170" t="s">
        <v>164</v>
      </c>
      <c r="N238" s="170" t="s">
        <v>164</v>
      </c>
      <c r="O238" s="170" t="s">
        <v>164</v>
      </c>
      <c r="P238" s="170" t="s">
        <v>164</v>
      </c>
      <c r="Q238" s="282"/>
    </row>
    <row r="239" spans="1:17" ht="24" customHeight="1" x14ac:dyDescent="0.2">
      <c r="A239" s="27">
        <v>9</v>
      </c>
      <c r="B239" s="759" t="s">
        <v>174</v>
      </c>
      <c r="C239" s="767" t="s">
        <v>90</v>
      </c>
      <c r="D239" s="768"/>
      <c r="E239" s="170" t="s">
        <v>164</v>
      </c>
      <c r="F239" s="170" t="s">
        <v>164</v>
      </c>
      <c r="G239" s="170" t="s">
        <v>164</v>
      </c>
      <c r="H239" s="170" t="s">
        <v>164</v>
      </c>
      <c r="I239" s="170" t="s">
        <v>164</v>
      </c>
      <c r="J239" s="170" t="s">
        <v>164</v>
      </c>
      <c r="K239" s="170" t="s">
        <v>164</v>
      </c>
      <c r="L239" s="170" t="s">
        <v>164</v>
      </c>
      <c r="M239" s="170" t="s">
        <v>164</v>
      </c>
      <c r="N239" s="170" t="s">
        <v>164</v>
      </c>
      <c r="O239" s="170" t="s">
        <v>164</v>
      </c>
      <c r="P239" s="170" t="s">
        <v>164</v>
      </c>
      <c r="Q239" s="282"/>
    </row>
    <row r="240" spans="1:17" ht="20.25" customHeight="1" x14ac:dyDescent="0.2">
      <c r="A240" s="26">
        <v>10</v>
      </c>
      <c r="B240" s="759"/>
      <c r="C240" s="769" t="s">
        <v>91</v>
      </c>
      <c r="D240" s="770"/>
      <c r="E240" s="170" t="s">
        <v>164</v>
      </c>
      <c r="F240" s="170" t="s">
        <v>164</v>
      </c>
      <c r="G240" s="170" t="s">
        <v>164</v>
      </c>
      <c r="H240" s="170" t="s">
        <v>164</v>
      </c>
      <c r="I240" s="170" t="s">
        <v>164</v>
      </c>
      <c r="J240" s="170" t="s">
        <v>164</v>
      </c>
      <c r="K240" s="170" t="s">
        <v>164</v>
      </c>
      <c r="L240" s="170" t="s">
        <v>164</v>
      </c>
      <c r="M240" s="170" t="s">
        <v>164</v>
      </c>
      <c r="N240" s="170" t="s">
        <v>164</v>
      </c>
      <c r="O240" s="170" t="s">
        <v>164</v>
      </c>
      <c r="P240" s="170" t="s">
        <v>164</v>
      </c>
      <c r="Q240" s="282"/>
    </row>
    <row r="241" spans="1:17" ht="27" customHeight="1" x14ac:dyDescent="0.2">
      <c r="A241" s="26">
        <v>11</v>
      </c>
      <c r="B241" s="759"/>
      <c r="C241" s="769" t="s">
        <v>92</v>
      </c>
      <c r="D241" s="770"/>
      <c r="E241" s="170" t="s">
        <v>164</v>
      </c>
      <c r="F241" s="170" t="s">
        <v>164</v>
      </c>
      <c r="G241" s="170" t="s">
        <v>164</v>
      </c>
      <c r="H241" s="170" t="s">
        <v>164</v>
      </c>
      <c r="I241" s="170" t="s">
        <v>164</v>
      </c>
      <c r="J241" s="170" t="s">
        <v>164</v>
      </c>
      <c r="K241" s="170" t="s">
        <v>164</v>
      </c>
      <c r="L241" s="170" t="s">
        <v>164</v>
      </c>
      <c r="M241" s="170" t="s">
        <v>164</v>
      </c>
      <c r="N241" s="170" t="s">
        <v>164</v>
      </c>
      <c r="O241" s="170" t="s">
        <v>164</v>
      </c>
      <c r="P241" s="170" t="s">
        <v>164</v>
      </c>
      <c r="Q241" s="282"/>
    </row>
    <row r="242" spans="1:17" ht="21.75" customHeight="1" x14ac:dyDescent="0.2">
      <c r="A242" s="26">
        <v>12</v>
      </c>
      <c r="B242" s="759"/>
      <c r="C242" s="769" t="s">
        <v>93</v>
      </c>
      <c r="D242" s="770"/>
      <c r="E242" s="170" t="s">
        <v>164</v>
      </c>
      <c r="F242" s="170" t="s">
        <v>164</v>
      </c>
      <c r="G242" s="170" t="s">
        <v>164</v>
      </c>
      <c r="H242" s="170" t="s">
        <v>164</v>
      </c>
      <c r="I242" s="170" t="s">
        <v>164</v>
      </c>
      <c r="J242" s="170" t="s">
        <v>164</v>
      </c>
      <c r="K242" s="170" t="s">
        <v>164</v>
      </c>
      <c r="L242" s="170" t="s">
        <v>164</v>
      </c>
      <c r="M242" s="170" t="s">
        <v>164</v>
      </c>
      <c r="N242" s="170" t="s">
        <v>164</v>
      </c>
      <c r="O242" s="170" t="s">
        <v>164</v>
      </c>
      <c r="P242" s="170" t="s">
        <v>164</v>
      </c>
      <c r="Q242" s="282"/>
    </row>
    <row r="243" spans="1:17" ht="34.5" customHeight="1" x14ac:dyDescent="0.2">
      <c r="A243" s="26">
        <v>13</v>
      </c>
      <c r="B243" s="759"/>
      <c r="C243" s="769" t="s">
        <v>94</v>
      </c>
      <c r="D243" s="770"/>
      <c r="E243" s="170" t="s">
        <v>164</v>
      </c>
      <c r="F243" s="170" t="s">
        <v>164</v>
      </c>
      <c r="G243" s="170" t="s">
        <v>164</v>
      </c>
      <c r="H243" s="170" t="s">
        <v>164</v>
      </c>
      <c r="I243" s="170" t="s">
        <v>164</v>
      </c>
      <c r="J243" s="170" t="s">
        <v>164</v>
      </c>
      <c r="K243" s="170" t="s">
        <v>164</v>
      </c>
      <c r="L243" s="170" t="s">
        <v>164</v>
      </c>
      <c r="M243" s="170" t="s">
        <v>164</v>
      </c>
      <c r="N243" s="170" t="s">
        <v>164</v>
      </c>
      <c r="O243" s="170" t="s">
        <v>164</v>
      </c>
      <c r="P243" s="170" t="s">
        <v>164</v>
      </c>
      <c r="Q243" s="282"/>
    </row>
    <row r="244" spans="1:17" ht="35.25" customHeight="1" x14ac:dyDescent="0.2">
      <c r="A244" s="26">
        <v>14</v>
      </c>
      <c r="B244" s="759"/>
      <c r="C244" s="771" t="s">
        <v>95</v>
      </c>
      <c r="D244" s="772"/>
      <c r="E244" s="170" t="s">
        <v>164</v>
      </c>
      <c r="F244" s="170" t="s">
        <v>164</v>
      </c>
      <c r="G244" s="170" t="s">
        <v>164</v>
      </c>
      <c r="H244" s="170" t="s">
        <v>164</v>
      </c>
      <c r="I244" s="170" t="s">
        <v>164</v>
      </c>
      <c r="J244" s="170" t="s">
        <v>164</v>
      </c>
      <c r="K244" s="170" t="s">
        <v>164</v>
      </c>
      <c r="L244" s="170" t="s">
        <v>164</v>
      </c>
      <c r="M244" s="170" t="s">
        <v>164</v>
      </c>
      <c r="N244" s="170" t="s">
        <v>164</v>
      </c>
      <c r="O244" s="170" t="s">
        <v>164</v>
      </c>
      <c r="P244" s="170" t="s">
        <v>164</v>
      </c>
      <c r="Q244" s="282"/>
    </row>
    <row r="245" spans="1:17" ht="17.25" customHeight="1" x14ac:dyDescent="0.2">
      <c r="A245" s="26">
        <v>15</v>
      </c>
      <c r="B245" s="759" t="s">
        <v>96</v>
      </c>
      <c r="C245" s="759"/>
      <c r="D245" s="760"/>
      <c r="E245" s="170">
        <f t="shared" ref="E245:P245" si="6">SUM(E231:E244)</f>
        <v>1</v>
      </c>
      <c r="F245" s="170">
        <f t="shared" si="6"/>
        <v>130.49</v>
      </c>
      <c r="G245" s="170">
        <f t="shared" si="6"/>
        <v>0</v>
      </c>
      <c r="H245" s="170">
        <f t="shared" si="6"/>
        <v>0</v>
      </c>
      <c r="I245" s="170">
        <f t="shared" si="6"/>
        <v>0</v>
      </c>
      <c r="J245" s="170">
        <f t="shared" si="6"/>
        <v>0</v>
      </c>
      <c r="K245" s="170">
        <f t="shared" si="6"/>
        <v>0</v>
      </c>
      <c r="L245" s="170">
        <f t="shared" si="6"/>
        <v>0</v>
      </c>
      <c r="M245" s="170">
        <f t="shared" si="6"/>
        <v>0</v>
      </c>
      <c r="N245" s="170">
        <f t="shared" si="6"/>
        <v>0</v>
      </c>
      <c r="O245" s="170">
        <f t="shared" si="6"/>
        <v>0</v>
      </c>
      <c r="P245" s="170">
        <f t="shared" si="6"/>
        <v>0</v>
      </c>
      <c r="Q245" s="282"/>
    </row>
  </sheetData>
  <mergeCells count="288">
    <mergeCell ref="B121:D121"/>
    <mergeCell ref="B107:B110"/>
    <mergeCell ref="C107:C108"/>
    <mergeCell ref="C109:C110"/>
    <mergeCell ref="B111:B112"/>
    <mergeCell ref="B113:B114"/>
    <mergeCell ref="B115:B120"/>
    <mergeCell ref="C115:D115"/>
    <mergeCell ref="C116:D116"/>
    <mergeCell ref="C117:D117"/>
    <mergeCell ref="C118:D118"/>
    <mergeCell ref="C119:D119"/>
    <mergeCell ref="C120:D120"/>
    <mergeCell ref="A95:P95"/>
    <mergeCell ref="A96:P96"/>
    <mergeCell ref="A99:P99"/>
    <mergeCell ref="A100:P100"/>
    <mergeCell ref="A101:P101"/>
    <mergeCell ref="A102:A106"/>
    <mergeCell ref="B102:D105"/>
    <mergeCell ref="E102:F102"/>
    <mergeCell ref="G102:L102"/>
    <mergeCell ref="M102:N102"/>
    <mergeCell ref="O102:P102"/>
    <mergeCell ref="E103:E105"/>
    <mergeCell ref="F103:F105"/>
    <mergeCell ref="G103:G105"/>
    <mergeCell ref="H103:H105"/>
    <mergeCell ref="I103:L103"/>
    <mergeCell ref="M103:M105"/>
    <mergeCell ref="N103:N105"/>
    <mergeCell ref="O103:O105"/>
    <mergeCell ref="P103:P105"/>
    <mergeCell ref="I104:I105"/>
    <mergeCell ref="J104:L104"/>
    <mergeCell ref="B106:D106"/>
    <mergeCell ref="B245:D245"/>
    <mergeCell ref="B231:B234"/>
    <mergeCell ref="C231:C232"/>
    <mergeCell ref="C233:C234"/>
    <mergeCell ref="B235:B236"/>
    <mergeCell ref="B237:B238"/>
    <mergeCell ref="B239:B244"/>
    <mergeCell ref="C239:D239"/>
    <mergeCell ref="C240:D240"/>
    <mergeCell ref="C241:D241"/>
    <mergeCell ref="C242:D242"/>
    <mergeCell ref="C243:D243"/>
    <mergeCell ref="C244:D244"/>
    <mergeCell ref="A219:P219"/>
    <mergeCell ref="A220:P220"/>
    <mergeCell ref="A223:P223"/>
    <mergeCell ref="A224:P224"/>
    <mergeCell ref="A225:P225"/>
    <mergeCell ref="A226:A230"/>
    <mergeCell ref="B226:D229"/>
    <mergeCell ref="E226:F226"/>
    <mergeCell ref="G226:L226"/>
    <mergeCell ref="M226:N226"/>
    <mergeCell ref="O226:P226"/>
    <mergeCell ref="E227:E229"/>
    <mergeCell ref="F227:F229"/>
    <mergeCell ref="G227:G229"/>
    <mergeCell ref="H227:H229"/>
    <mergeCell ref="I227:L227"/>
    <mergeCell ref="M227:M229"/>
    <mergeCell ref="N227:N229"/>
    <mergeCell ref="O227:O229"/>
    <mergeCell ref="P227:P229"/>
    <mergeCell ref="I228:I229"/>
    <mergeCell ref="J228:L228"/>
    <mergeCell ref="B230:D230"/>
    <mergeCell ref="B183:D183"/>
    <mergeCell ref="B169:B172"/>
    <mergeCell ref="C169:C170"/>
    <mergeCell ref="C171:C172"/>
    <mergeCell ref="B173:B174"/>
    <mergeCell ref="B175:B176"/>
    <mergeCell ref="B177:B182"/>
    <mergeCell ref="C177:D177"/>
    <mergeCell ref="C178:D178"/>
    <mergeCell ref="C179:D179"/>
    <mergeCell ref="C180:D180"/>
    <mergeCell ref="C181:D181"/>
    <mergeCell ref="C182:D182"/>
    <mergeCell ref="A157:P157"/>
    <mergeCell ref="A158:P158"/>
    <mergeCell ref="A161:P161"/>
    <mergeCell ref="A162:P162"/>
    <mergeCell ref="A163:P163"/>
    <mergeCell ref="A164:A168"/>
    <mergeCell ref="B164:D167"/>
    <mergeCell ref="E164:F164"/>
    <mergeCell ref="G164:L164"/>
    <mergeCell ref="M164:N164"/>
    <mergeCell ref="O164:P164"/>
    <mergeCell ref="E165:E167"/>
    <mergeCell ref="F165:F167"/>
    <mergeCell ref="G165:G167"/>
    <mergeCell ref="H165:H167"/>
    <mergeCell ref="I165:L165"/>
    <mergeCell ref="M165:M167"/>
    <mergeCell ref="N165:N167"/>
    <mergeCell ref="O165:O167"/>
    <mergeCell ref="P165:P167"/>
    <mergeCell ref="I166:I167"/>
    <mergeCell ref="J166:L166"/>
    <mergeCell ref="B168:D168"/>
    <mergeCell ref="B90:D90"/>
    <mergeCell ref="B84:B89"/>
    <mergeCell ref="C84:D84"/>
    <mergeCell ref="C85:D85"/>
    <mergeCell ref="C86:D86"/>
    <mergeCell ref="C87:D87"/>
    <mergeCell ref="C88:D88"/>
    <mergeCell ref="C89:D89"/>
    <mergeCell ref="B76:B79"/>
    <mergeCell ref="C76:C77"/>
    <mergeCell ref="C78:C79"/>
    <mergeCell ref="B80:B81"/>
    <mergeCell ref="B82:B83"/>
    <mergeCell ref="A71:A75"/>
    <mergeCell ref="B71:D74"/>
    <mergeCell ref="E71:F71"/>
    <mergeCell ref="G71:L71"/>
    <mergeCell ref="M71:N71"/>
    <mergeCell ref="B75:D75"/>
    <mergeCell ref="A64:P64"/>
    <mergeCell ref="A65:P65"/>
    <mergeCell ref="A68:P68"/>
    <mergeCell ref="A69:P69"/>
    <mergeCell ref="A70:P70"/>
    <mergeCell ref="O71:P71"/>
    <mergeCell ref="E72:E74"/>
    <mergeCell ref="F72:F74"/>
    <mergeCell ref="G72:G74"/>
    <mergeCell ref="H72:H74"/>
    <mergeCell ref="I72:L72"/>
    <mergeCell ref="M72:M74"/>
    <mergeCell ref="N72:N74"/>
    <mergeCell ref="O72:O74"/>
    <mergeCell ref="P72:P74"/>
    <mergeCell ref="I73:I74"/>
    <mergeCell ref="J73:L73"/>
    <mergeCell ref="B60:D60"/>
    <mergeCell ref="B54:B59"/>
    <mergeCell ref="C54:D54"/>
    <mergeCell ref="C55:D55"/>
    <mergeCell ref="C56:D56"/>
    <mergeCell ref="C57:D57"/>
    <mergeCell ref="C58:D58"/>
    <mergeCell ref="C59:D59"/>
    <mergeCell ref="B46:B49"/>
    <mergeCell ref="C46:C47"/>
    <mergeCell ref="C48:C49"/>
    <mergeCell ref="B50:B51"/>
    <mergeCell ref="B52:B53"/>
    <mergeCell ref="A41:A45"/>
    <mergeCell ref="B41:D44"/>
    <mergeCell ref="E41:F41"/>
    <mergeCell ref="G41:L41"/>
    <mergeCell ref="M41:N41"/>
    <mergeCell ref="B45:D45"/>
    <mergeCell ref="A34:P34"/>
    <mergeCell ref="A35:P35"/>
    <mergeCell ref="A38:P38"/>
    <mergeCell ref="A39:P39"/>
    <mergeCell ref="A40:P40"/>
    <mergeCell ref="O41:P41"/>
    <mergeCell ref="E42:E44"/>
    <mergeCell ref="F42:F44"/>
    <mergeCell ref="G42:G44"/>
    <mergeCell ref="H42:H44"/>
    <mergeCell ref="I42:L42"/>
    <mergeCell ref="M42:M44"/>
    <mergeCell ref="N42:N44"/>
    <mergeCell ref="O42:O44"/>
    <mergeCell ref="P42:P44"/>
    <mergeCell ref="I43:I44"/>
    <mergeCell ref="J43:L43"/>
    <mergeCell ref="B16:B19"/>
    <mergeCell ref="C16:C17"/>
    <mergeCell ref="C18:C19"/>
    <mergeCell ref="B20:B21"/>
    <mergeCell ref="B30:D30"/>
    <mergeCell ref="B22:B23"/>
    <mergeCell ref="B24:B29"/>
    <mergeCell ref="C24:D24"/>
    <mergeCell ref="C25:D25"/>
    <mergeCell ref="C26:D26"/>
    <mergeCell ref="C27:D27"/>
    <mergeCell ref="C28:D28"/>
    <mergeCell ref="C29:D29"/>
    <mergeCell ref="A4:P4"/>
    <mergeCell ref="A5:P5"/>
    <mergeCell ref="A8:P8"/>
    <mergeCell ref="A9:P9"/>
    <mergeCell ref="A10:P10"/>
    <mergeCell ref="A11:A15"/>
    <mergeCell ref="B11:D14"/>
    <mergeCell ref="E11:F11"/>
    <mergeCell ref="G11:L11"/>
    <mergeCell ref="M11:N11"/>
    <mergeCell ref="I12:L12"/>
    <mergeCell ref="M12:M14"/>
    <mergeCell ref="N12:N14"/>
    <mergeCell ref="I13:I14"/>
    <mergeCell ref="J13:L13"/>
    <mergeCell ref="B15:D15"/>
    <mergeCell ref="O11:P11"/>
    <mergeCell ref="E12:E14"/>
    <mergeCell ref="F12:F14"/>
    <mergeCell ref="G12:G14"/>
    <mergeCell ref="H12:H14"/>
    <mergeCell ref="O12:O14"/>
    <mergeCell ref="P12:P14"/>
    <mergeCell ref="A126:P126"/>
    <mergeCell ref="A127:P127"/>
    <mergeCell ref="A130:P130"/>
    <mergeCell ref="A131:P131"/>
    <mergeCell ref="A132:P132"/>
    <mergeCell ref="A133:A137"/>
    <mergeCell ref="B133:D136"/>
    <mergeCell ref="E133:F133"/>
    <mergeCell ref="G133:L133"/>
    <mergeCell ref="M133:N133"/>
    <mergeCell ref="O133:P133"/>
    <mergeCell ref="E134:E136"/>
    <mergeCell ref="F134:F136"/>
    <mergeCell ref="G134:G136"/>
    <mergeCell ref="H134:H136"/>
    <mergeCell ref="I134:L134"/>
    <mergeCell ref="M134:M136"/>
    <mergeCell ref="N134:N136"/>
    <mergeCell ref="O134:O136"/>
    <mergeCell ref="P134:P136"/>
    <mergeCell ref="I135:I136"/>
    <mergeCell ref="J135:L135"/>
    <mergeCell ref="B137:D137"/>
    <mergeCell ref="B152:D152"/>
    <mergeCell ref="B138:B141"/>
    <mergeCell ref="C138:C139"/>
    <mergeCell ref="C140:C141"/>
    <mergeCell ref="B142:B143"/>
    <mergeCell ref="B144:B145"/>
    <mergeCell ref="B146:B151"/>
    <mergeCell ref="C146:D146"/>
    <mergeCell ref="C147:D147"/>
    <mergeCell ref="C148:D148"/>
    <mergeCell ref="C149:D149"/>
    <mergeCell ref="C150:D150"/>
    <mergeCell ref="C151:D151"/>
    <mergeCell ref="A188:P188"/>
    <mergeCell ref="A189:P189"/>
    <mergeCell ref="A192:P192"/>
    <mergeCell ref="A193:P193"/>
    <mergeCell ref="A194:P194"/>
    <mergeCell ref="A195:A199"/>
    <mergeCell ref="B195:D198"/>
    <mergeCell ref="E195:F195"/>
    <mergeCell ref="G195:L195"/>
    <mergeCell ref="M195:N195"/>
    <mergeCell ref="O195:P195"/>
    <mergeCell ref="E196:E198"/>
    <mergeCell ref="F196:F198"/>
    <mergeCell ref="G196:G198"/>
    <mergeCell ref="H196:H198"/>
    <mergeCell ref="I196:L196"/>
    <mergeCell ref="M196:M198"/>
    <mergeCell ref="N196:N198"/>
    <mergeCell ref="O196:O198"/>
    <mergeCell ref="P196:P198"/>
    <mergeCell ref="I197:I198"/>
    <mergeCell ref="J197:L197"/>
    <mergeCell ref="B199:D199"/>
    <mergeCell ref="B214:D214"/>
    <mergeCell ref="B200:B203"/>
    <mergeCell ref="C200:C201"/>
    <mergeCell ref="C202:C203"/>
    <mergeCell ref="B204:B205"/>
    <mergeCell ref="B206:B207"/>
    <mergeCell ref="B208:B213"/>
    <mergeCell ref="C208:D208"/>
    <mergeCell ref="C209:D209"/>
    <mergeCell ref="C210:D210"/>
    <mergeCell ref="C211:D211"/>
    <mergeCell ref="C212:D212"/>
    <mergeCell ref="C213:D213"/>
  </mergeCells>
  <pageMargins left="0.51181102362204722" right="0.11811023622047245" top="0.74803149606299213" bottom="0.35433070866141736" header="0.31496062992125984" footer="0.11811023622047245"/>
  <pageSetup paperSize="9" scale="90" orientation="landscape" r:id="rId1"/>
  <rowBreaks count="3" manualBreakCount="3">
    <brk id="30" max="16" man="1"/>
    <brk id="60" max="16" man="1"/>
    <brk id="122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="60" zoomScaleNormal="100" workbookViewId="0"/>
  </sheetViews>
  <sheetFormatPr defaultRowHeight="16.5" customHeight="1" x14ac:dyDescent="0.2"/>
  <cols>
    <col min="1" max="1" width="12" customWidth="1"/>
    <col min="2" max="2" width="31.42578125" customWidth="1"/>
    <col min="3" max="3" width="73.28515625" customWidth="1"/>
    <col min="4" max="4" width="36.42578125" customWidth="1"/>
  </cols>
  <sheetData>
    <row r="1" spans="1:5" ht="16.5" customHeight="1" x14ac:dyDescent="0.25">
      <c r="A1" s="5"/>
      <c r="B1" s="5"/>
      <c r="C1" s="5"/>
      <c r="D1" s="12" t="s">
        <v>14</v>
      </c>
      <c r="E1" s="1"/>
    </row>
    <row r="2" spans="1:5" ht="16.5" customHeight="1" x14ac:dyDescent="0.2">
      <c r="A2" s="2"/>
      <c r="B2" s="2"/>
      <c r="C2" s="2"/>
      <c r="D2" s="12" t="s">
        <v>15</v>
      </c>
      <c r="E2" s="3"/>
    </row>
    <row r="3" spans="1:5" ht="16.5" customHeight="1" x14ac:dyDescent="0.2">
      <c r="A3" s="2"/>
      <c r="B3" s="2"/>
      <c r="C3" s="2"/>
      <c r="D3" s="12" t="s">
        <v>1</v>
      </c>
      <c r="E3" s="3"/>
    </row>
    <row r="4" spans="1:5" ht="16.5" customHeight="1" x14ac:dyDescent="0.25">
      <c r="A4" s="666" t="s">
        <v>0</v>
      </c>
      <c r="B4" s="590"/>
      <c r="C4" s="590"/>
      <c r="D4" s="590"/>
      <c r="E4" s="4"/>
    </row>
    <row r="5" spans="1:5" ht="16.5" customHeight="1" x14ac:dyDescent="0.25">
      <c r="A5" s="4"/>
      <c r="B5" s="329" t="s">
        <v>2</v>
      </c>
      <c r="C5" s="638" t="s">
        <v>16</v>
      </c>
      <c r="D5" s="638"/>
      <c r="E5" s="4"/>
    </row>
    <row r="6" spans="1:5" ht="16.5" customHeight="1" x14ac:dyDescent="0.2">
      <c r="A6" s="7"/>
      <c r="B6" s="7"/>
      <c r="C6" s="680" t="s">
        <v>13</v>
      </c>
      <c r="D6" s="680"/>
      <c r="E6" s="8"/>
    </row>
    <row r="7" spans="1:5" ht="16.5" customHeight="1" x14ac:dyDescent="0.25">
      <c r="A7" s="1"/>
      <c r="B7" s="1"/>
      <c r="C7" s="1"/>
      <c r="D7" s="1"/>
      <c r="E7" s="1"/>
    </row>
    <row r="8" spans="1:5" ht="75" customHeight="1" x14ac:dyDescent="0.2">
      <c r="A8" s="330" t="s">
        <v>3</v>
      </c>
      <c r="B8" s="13" t="s">
        <v>8</v>
      </c>
      <c r="C8" s="14" t="s">
        <v>9</v>
      </c>
      <c r="D8" s="13" t="s">
        <v>10</v>
      </c>
      <c r="E8" s="10"/>
    </row>
    <row r="9" spans="1:5" ht="52.5" customHeight="1" x14ac:dyDescent="0.25">
      <c r="A9" s="789" t="s">
        <v>4</v>
      </c>
      <c r="B9" s="792" t="s">
        <v>11</v>
      </c>
      <c r="C9" s="15" t="s">
        <v>17</v>
      </c>
      <c r="D9" s="786" t="s">
        <v>469</v>
      </c>
      <c r="E9" s="9"/>
    </row>
    <row r="10" spans="1:5" ht="52.5" customHeight="1" x14ac:dyDescent="0.25">
      <c r="A10" s="790"/>
      <c r="B10" s="792"/>
      <c r="C10" s="16" t="s">
        <v>18</v>
      </c>
      <c r="D10" s="787"/>
      <c r="E10" s="9"/>
    </row>
    <row r="11" spans="1:5" ht="52.5" customHeight="1" x14ac:dyDescent="0.25">
      <c r="A11" s="791"/>
      <c r="B11" s="792"/>
      <c r="C11" s="138" t="s">
        <v>19</v>
      </c>
      <c r="D11" s="788"/>
      <c r="E11" s="9"/>
    </row>
    <row r="12" spans="1:5" ht="52.5" customHeight="1" x14ac:dyDescent="0.25">
      <c r="A12" s="784" t="s">
        <v>5</v>
      </c>
      <c r="B12" s="785" t="s">
        <v>12</v>
      </c>
      <c r="C12" s="15" t="s">
        <v>17</v>
      </c>
      <c r="D12" s="786" t="s">
        <v>469</v>
      </c>
      <c r="E12" s="9"/>
    </row>
    <row r="13" spans="1:5" ht="52.5" customHeight="1" x14ac:dyDescent="0.25">
      <c r="A13" s="784"/>
      <c r="B13" s="785"/>
      <c r="C13" s="16" t="s">
        <v>18</v>
      </c>
      <c r="D13" s="787"/>
      <c r="E13" s="1"/>
    </row>
    <row r="14" spans="1:5" ht="52.5" customHeight="1" x14ac:dyDescent="0.25">
      <c r="A14" s="784"/>
      <c r="B14" s="785"/>
      <c r="C14" s="138" t="s">
        <v>19</v>
      </c>
      <c r="D14" s="788"/>
      <c r="E14" s="1"/>
    </row>
    <row r="15" spans="1:5" ht="16.5" customHeight="1" x14ac:dyDescent="0.25">
      <c r="A15" s="5"/>
      <c r="B15" s="5"/>
      <c r="C15" s="5"/>
      <c r="D15" s="12"/>
    </row>
  </sheetData>
  <mergeCells count="9">
    <mergeCell ref="A12:A14"/>
    <mergeCell ref="B12:B14"/>
    <mergeCell ref="D12:D14"/>
    <mergeCell ref="A4:D4"/>
    <mergeCell ref="C5:D5"/>
    <mergeCell ref="C6:D6"/>
    <mergeCell ref="A9:A11"/>
    <mergeCell ref="B9:B11"/>
    <mergeCell ref="D9:D11"/>
  </mergeCells>
  <hyperlinks>
    <hyperlink ref="D9" r:id="rId1"/>
    <hyperlink ref="D12" r:id="rId2"/>
  </hyperlinks>
  <pageMargins left="0.70866141732283472" right="0.31496062992125984" top="0.35433070866141736" bottom="0.35433070866141736" header="0.31496062992125984" footer="0"/>
  <pageSetup paperSize="9" scale="90" orientation="landscape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6" zoomScale="70" zoomScaleNormal="70" zoomScaleSheetLayoutView="86" workbookViewId="0">
      <selection activeCell="F6" sqref="F6"/>
    </sheetView>
  </sheetViews>
  <sheetFormatPr defaultColWidth="12.7109375" defaultRowHeight="12.75" x14ac:dyDescent="0.2"/>
  <cols>
    <col min="1" max="1" width="4.140625" style="2" customWidth="1"/>
    <col min="2" max="2" width="11.7109375" style="2" customWidth="1"/>
    <col min="3" max="3" width="12.28515625" style="2" customWidth="1"/>
    <col min="4" max="4" width="11.28515625" style="2" customWidth="1"/>
    <col min="5" max="5" width="39.5703125" style="2" customWidth="1"/>
    <col min="6" max="6" width="36.28515625" style="2" customWidth="1"/>
    <col min="7" max="7" width="17.140625" style="2" customWidth="1"/>
    <col min="8" max="8" width="19.42578125" style="2" customWidth="1"/>
    <col min="9" max="9" width="16.85546875" style="2" customWidth="1"/>
    <col min="10" max="10" width="33.28515625" style="2" customWidth="1"/>
    <col min="11" max="16384" width="12.7109375" style="2"/>
  </cols>
  <sheetData>
    <row r="1" spans="1:10" x14ac:dyDescent="0.2">
      <c r="J1" s="12" t="s">
        <v>358</v>
      </c>
    </row>
    <row r="2" spans="1:10" x14ac:dyDescent="0.2">
      <c r="J2" s="12" t="s">
        <v>15</v>
      </c>
    </row>
    <row r="3" spans="1:10" x14ac:dyDescent="0.2">
      <c r="J3" s="12" t="s">
        <v>1</v>
      </c>
    </row>
    <row r="4" spans="1:10" s="144" customFormat="1" ht="15.75" x14ac:dyDescent="0.25"/>
    <row r="5" spans="1:10" s="4" customFormat="1" ht="18.75" x14ac:dyDescent="0.3">
      <c r="A5" s="793" t="s">
        <v>344</v>
      </c>
      <c r="B5" s="793"/>
      <c r="C5" s="793"/>
      <c r="D5" s="793"/>
      <c r="E5" s="793"/>
      <c r="F5" s="793"/>
      <c r="G5" s="793"/>
      <c r="H5" s="793"/>
      <c r="I5" s="793"/>
      <c r="J5" s="793"/>
    </row>
    <row r="6" spans="1:10" s="122" customFormat="1" ht="18.75" x14ac:dyDescent="0.3">
      <c r="A6" s="156"/>
      <c r="B6" s="156"/>
      <c r="C6" s="156"/>
      <c r="D6" s="156"/>
      <c r="F6" s="87" t="s">
        <v>345</v>
      </c>
      <c r="G6" s="157" t="s">
        <v>16</v>
      </c>
      <c r="H6" s="157"/>
      <c r="I6" s="158"/>
      <c r="J6" s="156"/>
    </row>
    <row r="7" spans="1:10" s="8" customFormat="1" ht="11.25" customHeight="1" x14ac:dyDescent="0.2">
      <c r="C7" s="7"/>
      <c r="D7" s="7"/>
      <c r="G7" s="154" t="s">
        <v>13</v>
      </c>
      <c r="H7" s="154"/>
      <c r="I7" s="154"/>
    </row>
    <row r="8" spans="1:10" s="144" customFormat="1" ht="15.75" x14ac:dyDescent="0.25"/>
    <row r="9" spans="1:10" s="146" customFormat="1" ht="134.25" customHeight="1" x14ac:dyDescent="0.2">
      <c r="A9" s="145" t="s">
        <v>176</v>
      </c>
      <c r="B9" s="155" t="s">
        <v>346</v>
      </c>
      <c r="C9" s="155" t="s">
        <v>347</v>
      </c>
      <c r="D9" s="155" t="s">
        <v>348</v>
      </c>
      <c r="E9" s="145" t="s">
        <v>349</v>
      </c>
      <c r="F9" s="145" t="s">
        <v>350</v>
      </c>
      <c r="G9" s="145" t="s">
        <v>351</v>
      </c>
      <c r="H9" s="145" t="s">
        <v>352</v>
      </c>
      <c r="I9" s="145" t="s">
        <v>353</v>
      </c>
      <c r="J9" s="145" t="s">
        <v>354</v>
      </c>
    </row>
    <row r="10" spans="1:10" s="148" customFormat="1" x14ac:dyDescent="0.2">
      <c r="A10" s="147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</row>
    <row r="11" spans="1:10" ht="409.5" customHeight="1" x14ac:dyDescent="0.2">
      <c r="A11" s="149" t="s">
        <v>4</v>
      </c>
      <c r="B11" s="339" t="s">
        <v>377</v>
      </c>
      <c r="C11" s="82" t="s">
        <v>121</v>
      </c>
      <c r="D11" s="182" t="s">
        <v>496</v>
      </c>
      <c r="E11" s="150" t="s">
        <v>497</v>
      </c>
      <c r="F11" s="151" t="s">
        <v>498</v>
      </c>
      <c r="G11" s="151" t="s">
        <v>499</v>
      </c>
      <c r="H11" s="152" t="s">
        <v>554</v>
      </c>
      <c r="I11" s="340" t="s">
        <v>164</v>
      </c>
      <c r="J11" s="13" t="s">
        <v>164</v>
      </c>
    </row>
    <row r="13" spans="1:10" customFormat="1" x14ac:dyDescent="0.2">
      <c r="A13" s="153" t="s">
        <v>356</v>
      </c>
      <c r="B13" s="2" t="s">
        <v>357</v>
      </c>
      <c r="C13" s="2"/>
      <c r="D13" s="2"/>
      <c r="E13" s="2"/>
    </row>
    <row r="16" spans="1:10" ht="15" customHeight="1" x14ac:dyDescent="0.2"/>
  </sheetData>
  <sheetProtection formatCells="0" formatColumns="0" formatRows="0"/>
  <mergeCells count="1">
    <mergeCell ref="A5:J5"/>
  </mergeCells>
  <pageMargins left="0.11811023622047245" right="0" top="0.55118110236220474" bottom="0.15748031496062992" header="0.31496062992125984" footer="0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66" zoomScaleNormal="70" zoomScaleSheetLayoutView="66" workbookViewId="0">
      <selection activeCell="C18" sqref="C18"/>
    </sheetView>
  </sheetViews>
  <sheetFormatPr defaultColWidth="12.7109375" defaultRowHeight="12.75" x14ac:dyDescent="0.2"/>
  <cols>
    <col min="1" max="1" width="6.85546875" style="2" customWidth="1"/>
    <col min="2" max="2" width="73.28515625" style="2" customWidth="1"/>
    <col min="3" max="3" width="49.5703125" style="271" customWidth="1"/>
    <col min="4" max="16384" width="12.7109375" style="2"/>
  </cols>
  <sheetData>
    <row r="1" spans="1:3" x14ac:dyDescent="0.2">
      <c r="C1" s="270" t="s">
        <v>358</v>
      </c>
    </row>
    <row r="2" spans="1:3" x14ac:dyDescent="0.2">
      <c r="C2" s="270" t="s">
        <v>15</v>
      </c>
    </row>
    <row r="3" spans="1:3" x14ac:dyDescent="0.2">
      <c r="C3" s="270" t="s">
        <v>69</v>
      </c>
    </row>
    <row r="4" spans="1:3" s="144" customFormat="1" ht="15.75" x14ac:dyDescent="0.25">
      <c r="C4" s="272"/>
    </row>
    <row r="5" spans="1:3" s="4" customFormat="1" ht="18.75" x14ac:dyDescent="0.3">
      <c r="A5" s="793"/>
      <c r="B5" s="793"/>
      <c r="C5" s="793"/>
    </row>
    <row r="6" spans="1:3" ht="45" customHeight="1" x14ac:dyDescent="0.2">
      <c r="A6" s="794" t="s">
        <v>409</v>
      </c>
      <c r="B6" s="794"/>
      <c r="C6" s="794"/>
    </row>
    <row r="7" spans="1:3" s="122" customFormat="1" ht="15.75" customHeight="1" x14ac:dyDescent="0.3">
      <c r="A7" s="795" t="s">
        <v>495</v>
      </c>
      <c r="B7" s="795"/>
      <c r="C7" s="795"/>
    </row>
    <row r="9" spans="1:3" ht="15" x14ac:dyDescent="0.2">
      <c r="A9" s="266"/>
    </row>
    <row r="10" spans="1:3" ht="30" x14ac:dyDescent="0.2">
      <c r="A10" s="267" t="s">
        <v>392</v>
      </c>
      <c r="B10" s="267" t="s">
        <v>8</v>
      </c>
      <c r="C10" s="267" t="s">
        <v>393</v>
      </c>
    </row>
    <row r="11" spans="1:3" ht="36.75" customHeight="1" x14ac:dyDescent="0.2">
      <c r="A11" s="267">
        <v>1</v>
      </c>
      <c r="B11" s="268" t="s">
        <v>394</v>
      </c>
      <c r="C11" s="337" t="s">
        <v>164</v>
      </c>
    </row>
    <row r="12" spans="1:3" ht="36.75" customHeight="1" x14ac:dyDescent="0.2">
      <c r="A12" s="267">
        <v>2</v>
      </c>
      <c r="B12" s="268" t="s">
        <v>395</v>
      </c>
      <c r="C12" s="337" t="s">
        <v>164</v>
      </c>
    </row>
    <row r="13" spans="1:3" ht="36.75" customHeight="1" x14ac:dyDescent="0.2">
      <c r="A13" s="267">
        <v>3</v>
      </c>
      <c r="B13" s="268" t="s">
        <v>396</v>
      </c>
      <c r="C13" s="337" t="s">
        <v>164</v>
      </c>
    </row>
    <row r="14" spans="1:3" ht="36.75" customHeight="1" x14ac:dyDescent="0.2">
      <c r="A14" s="267">
        <v>4</v>
      </c>
      <c r="B14" s="268" t="s">
        <v>397</v>
      </c>
      <c r="C14" s="337" t="s">
        <v>164</v>
      </c>
    </row>
    <row r="15" spans="1:3" ht="54.75" customHeight="1" x14ac:dyDescent="0.2">
      <c r="A15" s="267">
        <v>5</v>
      </c>
      <c r="B15" s="268" t="s">
        <v>398</v>
      </c>
      <c r="C15" s="337" t="s">
        <v>164</v>
      </c>
    </row>
    <row r="16" spans="1:3" ht="50.25" customHeight="1" x14ac:dyDescent="0.2">
      <c r="A16" s="267">
        <v>6</v>
      </c>
      <c r="B16" s="268" t="s">
        <v>399</v>
      </c>
      <c r="C16" s="337" t="s">
        <v>164</v>
      </c>
    </row>
    <row r="17" spans="1:5" ht="54.75" customHeight="1" x14ac:dyDescent="0.2">
      <c r="A17" s="267">
        <v>7</v>
      </c>
      <c r="B17" s="269" t="s">
        <v>400</v>
      </c>
      <c r="C17" s="337" t="s">
        <v>164</v>
      </c>
    </row>
    <row r="18" spans="1:5" ht="36.75" customHeight="1" x14ac:dyDescent="0.2">
      <c r="A18" s="267">
        <v>8</v>
      </c>
      <c r="B18" s="268" t="s">
        <v>401</v>
      </c>
      <c r="C18" s="338" t="s">
        <v>469</v>
      </c>
    </row>
    <row r="19" spans="1:5" ht="36.75" customHeight="1" x14ac:dyDescent="0.2">
      <c r="A19" s="267">
        <v>9</v>
      </c>
      <c r="B19" s="268" t="s">
        <v>402</v>
      </c>
      <c r="C19" s="338" t="s">
        <v>469</v>
      </c>
    </row>
    <row r="20" spans="1:5" ht="36.75" customHeight="1" x14ac:dyDescent="0.2">
      <c r="A20" s="267">
        <v>10</v>
      </c>
      <c r="B20" s="268" t="s">
        <v>403</v>
      </c>
      <c r="C20" s="338" t="s">
        <v>469</v>
      </c>
    </row>
    <row r="21" spans="1:5" ht="36.75" customHeight="1" x14ac:dyDescent="0.2">
      <c r="A21" s="267">
        <v>11</v>
      </c>
      <c r="B21" s="268" t="s">
        <v>404</v>
      </c>
      <c r="C21" s="338" t="s">
        <v>469</v>
      </c>
    </row>
    <row r="22" spans="1:5" ht="48" customHeight="1" x14ac:dyDescent="0.2">
      <c r="A22" s="267">
        <v>12</v>
      </c>
      <c r="B22" s="268" t="s">
        <v>405</v>
      </c>
      <c r="C22" s="338" t="s">
        <v>469</v>
      </c>
    </row>
    <row r="23" spans="1:5" ht="36.75" customHeight="1" x14ac:dyDescent="0.2">
      <c r="A23" s="267">
        <v>13</v>
      </c>
      <c r="B23" s="268" t="s">
        <v>406</v>
      </c>
      <c r="C23" s="338" t="s">
        <v>469</v>
      </c>
    </row>
    <row r="24" spans="1:5" ht="36.75" customHeight="1" x14ac:dyDescent="0.2">
      <c r="A24" s="267">
        <v>14</v>
      </c>
      <c r="B24" s="268" t="s">
        <v>407</v>
      </c>
      <c r="C24" s="338" t="s">
        <v>469</v>
      </c>
    </row>
    <row r="25" spans="1:5" ht="36.75" customHeight="1" x14ac:dyDescent="0.2">
      <c r="A25" s="267">
        <v>15</v>
      </c>
      <c r="B25" s="268" t="s">
        <v>408</v>
      </c>
      <c r="C25" s="338" t="s">
        <v>469</v>
      </c>
    </row>
    <row r="26" spans="1:5" customFormat="1" ht="14.25" customHeight="1" x14ac:dyDescent="0.2">
      <c r="A26" s="2" t="s">
        <v>494</v>
      </c>
      <c r="B26" s="2"/>
      <c r="C26" s="288"/>
      <c r="D26" s="2"/>
      <c r="E26" s="2"/>
    </row>
  </sheetData>
  <sheetProtection formatCells="0" formatColumns="0" formatRows="0"/>
  <mergeCells count="3">
    <mergeCell ref="A5:C5"/>
    <mergeCell ref="A6:C6"/>
    <mergeCell ref="A7:C7"/>
  </mergeCells>
  <hyperlinks>
    <hyperlink ref="C18" r:id="rId1"/>
    <hyperlink ref="C19" r:id="rId2"/>
    <hyperlink ref="C20" r:id="rId3"/>
    <hyperlink ref="C21" r:id="rId4"/>
    <hyperlink ref="C22" r:id="rId5"/>
    <hyperlink ref="C23" r:id="rId6"/>
    <hyperlink ref="C24" r:id="rId7"/>
    <hyperlink ref="C25" r:id="rId8"/>
  </hyperlinks>
  <pageMargins left="0.51181102362204722" right="0" top="0.55118110236220474" bottom="0.15748031496062992" header="0.31496062992125984" footer="0"/>
  <pageSetup paperSize="9" scale="7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Normal="100" zoomScaleSheetLayoutView="100" workbookViewId="0">
      <selection activeCell="D1" sqref="D1:D1048576"/>
    </sheetView>
  </sheetViews>
  <sheetFormatPr defaultColWidth="10.42578125" defaultRowHeight="12.75" x14ac:dyDescent="0.2"/>
  <cols>
    <col min="1" max="1" width="2.28515625" style="62" customWidth="1"/>
    <col min="2" max="6" width="12.7109375" style="62" customWidth="1"/>
    <col min="7" max="8" width="4.42578125" style="62" customWidth="1"/>
    <col min="9" max="9" width="3.85546875" style="62" customWidth="1"/>
    <col min="10" max="11" width="12.7109375" style="62" customWidth="1"/>
    <col min="12" max="12" width="2.5703125" style="62" customWidth="1"/>
    <col min="13" max="13" width="6.42578125" style="62" customWidth="1"/>
    <col min="14" max="14" width="3.42578125" style="62" customWidth="1"/>
    <col min="15" max="15" width="9.7109375" style="62" customWidth="1"/>
    <col min="16" max="16384" width="10.42578125" style="62"/>
  </cols>
  <sheetData>
    <row r="1" spans="1:15" x14ac:dyDescent="0.2">
      <c r="A1" s="62" t="s">
        <v>376</v>
      </c>
      <c r="O1" s="59" t="s">
        <v>192</v>
      </c>
    </row>
    <row r="2" spans="1:15" x14ac:dyDescent="0.2">
      <c r="O2" s="60" t="s">
        <v>110</v>
      </c>
    </row>
    <row r="3" spans="1:15" x14ac:dyDescent="0.2">
      <c r="O3" s="29" t="s">
        <v>69</v>
      </c>
    </row>
    <row r="4" spans="1:15" s="63" customFormat="1" ht="15" x14ac:dyDescent="0.25"/>
    <row r="5" spans="1:15" s="64" customFormat="1" ht="15.75" customHeight="1" x14ac:dyDescent="0.25">
      <c r="C5" s="6" t="s">
        <v>142</v>
      </c>
      <c r="D5" s="559" t="s">
        <v>16</v>
      </c>
      <c r="E5" s="559"/>
      <c r="F5" s="559"/>
      <c r="G5" s="559"/>
      <c r="H5" s="559"/>
      <c r="I5" s="559"/>
      <c r="J5" s="109" t="s">
        <v>143</v>
      </c>
      <c r="K5" s="89"/>
      <c r="L5" s="89"/>
      <c r="M5" s="89"/>
      <c r="O5" s="65"/>
    </row>
    <row r="6" spans="1:15" s="66" customFormat="1" ht="11.25" x14ac:dyDescent="0.2">
      <c r="D6" s="560" t="s">
        <v>13</v>
      </c>
      <c r="E6" s="560"/>
      <c r="F6" s="560"/>
      <c r="G6" s="560"/>
      <c r="H6" s="560"/>
      <c r="I6" s="560"/>
      <c r="J6" s="93"/>
    </row>
    <row r="7" spans="1:15" s="64" customFormat="1" ht="15.75" customHeight="1" x14ac:dyDescent="0.25">
      <c r="B7" s="561" t="s">
        <v>144</v>
      </c>
      <c r="C7" s="561"/>
      <c r="D7" s="561"/>
      <c r="E7" s="561"/>
      <c r="F7" s="561"/>
      <c r="G7" s="108" t="s">
        <v>193</v>
      </c>
      <c r="H7" s="106"/>
      <c r="I7" s="106"/>
      <c r="J7" s="106"/>
      <c r="K7" s="106"/>
      <c r="L7" s="107"/>
      <c r="M7" s="107"/>
      <c r="N7" s="107"/>
    </row>
    <row r="8" spans="1:15" s="66" customFormat="1" ht="11.25" x14ac:dyDescent="0.2">
      <c r="E8" s="93"/>
      <c r="G8" s="93" t="s">
        <v>145</v>
      </c>
      <c r="H8" s="93"/>
      <c r="I8" s="93"/>
      <c r="J8" s="93"/>
      <c r="K8" s="93"/>
      <c r="L8" s="93"/>
      <c r="M8" s="93"/>
      <c r="N8" s="93"/>
    </row>
    <row r="9" spans="1:15" s="63" customFormat="1" ht="15" customHeight="1" x14ac:dyDescent="0.25">
      <c r="A9" s="63" t="s">
        <v>146</v>
      </c>
      <c r="B9" s="90" t="s">
        <v>172</v>
      </c>
      <c r="C9" s="94"/>
      <c r="D9" s="94"/>
      <c r="E9" s="94"/>
    </row>
    <row r="10" spans="1:15" s="66" customFormat="1" ht="11.25" x14ac:dyDescent="0.2">
      <c r="C10" s="93"/>
      <c r="D10" s="93"/>
      <c r="E10" s="93"/>
    </row>
    <row r="11" spans="1:15" ht="11.25" customHeight="1" x14ac:dyDescent="0.2"/>
    <row r="12" spans="1:15" s="71" customFormat="1" ht="12" customHeight="1" x14ac:dyDescent="0.2">
      <c r="A12" s="558" t="s">
        <v>147</v>
      </c>
      <c r="B12" s="558"/>
      <c r="C12" s="558"/>
      <c r="D12" s="558"/>
      <c r="E12" s="558"/>
      <c r="F12" s="558"/>
      <c r="G12" s="558"/>
      <c r="H12" s="558"/>
      <c r="I12" s="558"/>
      <c r="J12" s="558"/>
      <c r="K12" s="558"/>
      <c r="L12" s="68" t="s">
        <v>148</v>
      </c>
      <c r="M12" s="101" t="s">
        <v>149</v>
      </c>
      <c r="N12" s="69" t="s">
        <v>3</v>
      </c>
      <c r="O12" s="102" t="s">
        <v>150</v>
      </c>
    </row>
    <row r="13" spans="1:15" s="71" customFormat="1" ht="12" customHeight="1" x14ac:dyDescent="0.2">
      <c r="A13" s="558"/>
      <c r="B13" s="558"/>
      <c r="C13" s="558"/>
      <c r="D13" s="558"/>
      <c r="E13" s="558"/>
      <c r="F13" s="558"/>
      <c r="G13" s="558"/>
      <c r="H13" s="558"/>
      <c r="I13" s="558"/>
      <c r="J13" s="558"/>
      <c r="K13" s="558"/>
      <c r="L13" s="72"/>
      <c r="M13" s="73"/>
      <c r="N13" s="73"/>
      <c r="O13" s="74"/>
    </row>
    <row r="14" spans="1:15" s="71" customFormat="1" ht="26.25" customHeight="1" x14ac:dyDescent="0.2">
      <c r="A14" s="562" t="s">
        <v>151</v>
      </c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52" t="s">
        <v>152</v>
      </c>
      <c r="M14" s="553"/>
      <c r="N14" s="553"/>
      <c r="O14" s="554"/>
    </row>
    <row r="15" spans="1:15" s="71" customFormat="1" ht="36.75" customHeight="1" x14ac:dyDescent="0.2">
      <c r="A15" s="558" t="s">
        <v>153</v>
      </c>
      <c r="B15" s="558"/>
      <c r="C15" s="75" t="s">
        <v>154</v>
      </c>
      <c r="D15" s="75" t="s">
        <v>155</v>
      </c>
      <c r="E15" s="75" t="s">
        <v>156</v>
      </c>
      <c r="F15" s="75" t="s">
        <v>157</v>
      </c>
      <c r="G15" s="558" t="s">
        <v>158</v>
      </c>
      <c r="H15" s="558"/>
      <c r="I15" s="558"/>
      <c r="J15" s="75" t="s">
        <v>159</v>
      </c>
      <c r="K15" s="75" t="s">
        <v>160</v>
      </c>
      <c r="L15" s="555"/>
      <c r="M15" s="556"/>
      <c r="N15" s="556"/>
      <c r="O15" s="557"/>
    </row>
    <row r="16" spans="1:15" s="71" customFormat="1" ht="12.75" customHeight="1" x14ac:dyDescent="0.2">
      <c r="A16" s="67"/>
      <c r="B16" s="68"/>
      <c r="C16" s="68"/>
      <c r="D16" s="68"/>
      <c r="F16" s="95" t="s">
        <v>161</v>
      </c>
      <c r="H16" s="69" t="s">
        <v>162</v>
      </c>
      <c r="J16" s="96" t="s">
        <v>163</v>
      </c>
      <c r="K16" s="92"/>
      <c r="L16" s="68"/>
      <c r="M16" s="68"/>
      <c r="N16" s="68"/>
      <c r="O16" s="70"/>
    </row>
    <row r="17" spans="1:15" s="71" customFormat="1" ht="3" customHeight="1" x14ac:dyDescent="0.2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</row>
    <row r="18" spans="1:15" s="71" customFormat="1" ht="12.75" customHeight="1" x14ac:dyDescent="0.2">
      <c r="A18" s="551" t="s">
        <v>164</v>
      </c>
      <c r="B18" s="551"/>
      <c r="C18" s="76" t="s">
        <v>164</v>
      </c>
      <c r="D18" s="76" t="s">
        <v>164</v>
      </c>
      <c r="E18" s="76" t="s">
        <v>164</v>
      </c>
      <c r="F18" s="76" t="s">
        <v>164</v>
      </c>
      <c r="G18" s="551" t="s">
        <v>164</v>
      </c>
      <c r="H18" s="551"/>
      <c r="I18" s="551"/>
      <c r="J18" s="76" t="s">
        <v>164</v>
      </c>
      <c r="K18" s="76" t="s">
        <v>164</v>
      </c>
      <c r="L18" s="550">
        <v>192.54</v>
      </c>
      <c r="M18" s="550"/>
      <c r="N18" s="550"/>
      <c r="O18" s="550"/>
    </row>
    <row r="19" spans="1:15" s="71" customFormat="1" ht="12.75" customHeight="1" x14ac:dyDescent="0.2">
      <c r="A19" s="67"/>
      <c r="B19" s="68"/>
      <c r="C19" s="68"/>
      <c r="D19" s="68"/>
      <c r="E19" s="68"/>
      <c r="F19" s="95" t="s">
        <v>165</v>
      </c>
      <c r="H19" s="69" t="s">
        <v>162</v>
      </c>
      <c r="J19" s="96" t="s">
        <v>166</v>
      </c>
      <c r="K19" s="68"/>
      <c r="L19" s="97"/>
      <c r="M19" s="97"/>
      <c r="N19" s="97"/>
      <c r="O19" s="98"/>
    </row>
    <row r="20" spans="1:15" s="71" customFormat="1" ht="3" customHeight="1" x14ac:dyDescent="0.2">
      <c r="A20" s="72"/>
      <c r="B20" s="73"/>
      <c r="C20" s="73"/>
      <c r="D20" s="73"/>
      <c r="E20" s="73"/>
      <c r="F20" s="73"/>
      <c r="G20" s="91"/>
      <c r="H20" s="91"/>
      <c r="I20" s="91"/>
      <c r="J20" s="73"/>
      <c r="K20" s="73"/>
      <c r="L20" s="99"/>
      <c r="M20" s="99"/>
      <c r="N20" s="99"/>
      <c r="O20" s="100"/>
    </row>
    <row r="21" spans="1:15" s="71" customFormat="1" ht="12.75" customHeight="1" x14ac:dyDescent="0.2">
      <c r="A21" s="551" t="s">
        <v>164</v>
      </c>
      <c r="B21" s="551"/>
      <c r="C21" s="76" t="s">
        <v>164</v>
      </c>
      <c r="D21" s="76" t="s">
        <v>164</v>
      </c>
      <c r="E21" s="76" t="s">
        <v>164</v>
      </c>
      <c r="F21" s="76" t="s">
        <v>164</v>
      </c>
      <c r="G21" s="551" t="s">
        <v>164</v>
      </c>
      <c r="H21" s="551"/>
      <c r="I21" s="551"/>
      <c r="J21" s="76" t="s">
        <v>164</v>
      </c>
      <c r="K21" s="76" t="s">
        <v>164</v>
      </c>
      <c r="L21" s="550">
        <v>197.72</v>
      </c>
      <c r="M21" s="550"/>
      <c r="N21" s="550"/>
      <c r="O21" s="550"/>
    </row>
    <row r="22" spans="1:15" s="71" customFormat="1" ht="12.75" customHeight="1" x14ac:dyDescent="0.2">
      <c r="A22" s="67"/>
      <c r="B22" s="68"/>
      <c r="C22" s="68"/>
      <c r="D22" s="68"/>
      <c r="E22" s="68"/>
      <c r="F22" s="95" t="s">
        <v>167</v>
      </c>
      <c r="H22" s="69" t="s">
        <v>162</v>
      </c>
      <c r="J22" s="96" t="s">
        <v>168</v>
      </c>
      <c r="K22" s="68"/>
      <c r="L22" s="97"/>
      <c r="M22" s="97"/>
      <c r="N22" s="97"/>
      <c r="O22" s="98"/>
    </row>
    <row r="23" spans="1:15" s="71" customFormat="1" ht="3" customHeight="1" x14ac:dyDescent="0.2">
      <c r="A23" s="72"/>
      <c r="B23" s="73"/>
      <c r="C23" s="73"/>
      <c r="D23" s="73"/>
      <c r="E23" s="73"/>
      <c r="F23" s="73"/>
      <c r="G23" s="91"/>
      <c r="H23" s="91"/>
      <c r="I23" s="91"/>
      <c r="J23" s="73"/>
      <c r="K23" s="73"/>
      <c r="L23" s="99"/>
      <c r="M23" s="99"/>
      <c r="N23" s="99"/>
      <c r="O23" s="100"/>
    </row>
    <row r="24" spans="1:15" s="71" customFormat="1" ht="12.75" customHeight="1" x14ac:dyDescent="0.2">
      <c r="A24" s="551" t="s">
        <v>164</v>
      </c>
      <c r="B24" s="551"/>
      <c r="C24" s="76" t="s">
        <v>164</v>
      </c>
      <c r="D24" s="76" t="s">
        <v>164</v>
      </c>
      <c r="E24" s="76" t="s">
        <v>164</v>
      </c>
      <c r="F24" s="76" t="s">
        <v>164</v>
      </c>
      <c r="G24" s="551" t="s">
        <v>164</v>
      </c>
      <c r="H24" s="551"/>
      <c r="I24" s="551"/>
      <c r="J24" s="76" t="s">
        <v>164</v>
      </c>
      <c r="K24" s="76" t="s">
        <v>164</v>
      </c>
      <c r="L24" s="550">
        <v>203.66</v>
      </c>
      <c r="M24" s="550"/>
      <c r="N24" s="550"/>
      <c r="O24" s="550"/>
    </row>
    <row r="25" spans="1:15" s="71" customFormat="1" ht="12.75" customHeight="1" x14ac:dyDescent="0.2">
      <c r="A25" s="67"/>
      <c r="B25" s="68"/>
      <c r="C25" s="68"/>
      <c r="D25" s="68"/>
      <c r="E25" s="68"/>
      <c r="F25" s="95" t="s">
        <v>169</v>
      </c>
      <c r="H25" s="69" t="s">
        <v>162</v>
      </c>
      <c r="J25" s="96" t="s">
        <v>170</v>
      </c>
      <c r="K25" s="68"/>
      <c r="L25" s="97"/>
      <c r="M25" s="97"/>
      <c r="N25" s="97"/>
      <c r="O25" s="98"/>
    </row>
    <row r="26" spans="1:15" s="71" customFormat="1" ht="3" customHeight="1" x14ac:dyDescent="0.2">
      <c r="A26" s="72"/>
      <c r="B26" s="73"/>
      <c r="C26" s="73"/>
      <c r="D26" s="73"/>
      <c r="E26" s="73"/>
      <c r="F26" s="73"/>
      <c r="G26" s="91"/>
      <c r="H26" s="91"/>
      <c r="I26" s="91"/>
      <c r="J26" s="73"/>
      <c r="K26" s="73"/>
      <c r="L26" s="99"/>
      <c r="M26" s="99"/>
      <c r="N26" s="99"/>
      <c r="O26" s="100"/>
    </row>
    <row r="27" spans="1:15" s="71" customFormat="1" ht="12.75" customHeight="1" x14ac:dyDescent="0.2">
      <c r="A27" s="551" t="s">
        <v>164</v>
      </c>
      <c r="B27" s="551"/>
      <c r="C27" s="76" t="s">
        <v>164</v>
      </c>
      <c r="D27" s="76" t="s">
        <v>164</v>
      </c>
      <c r="E27" s="76" t="s">
        <v>164</v>
      </c>
      <c r="F27" s="76" t="s">
        <v>164</v>
      </c>
      <c r="G27" s="551" t="s">
        <v>164</v>
      </c>
      <c r="H27" s="551"/>
      <c r="I27" s="551"/>
      <c r="J27" s="76" t="s">
        <v>164</v>
      </c>
      <c r="K27" s="76" t="s">
        <v>164</v>
      </c>
      <c r="L27" s="550">
        <v>209.78</v>
      </c>
      <c r="M27" s="550"/>
      <c r="N27" s="550"/>
      <c r="O27" s="550"/>
    </row>
    <row r="28" spans="1:15" s="71" customFormat="1" ht="12.75" customHeight="1" x14ac:dyDescent="0.2">
      <c r="A28" s="67"/>
      <c r="B28" s="68"/>
      <c r="C28" s="68"/>
      <c r="D28" s="68"/>
      <c r="E28" s="68"/>
      <c r="F28" s="95" t="s">
        <v>171</v>
      </c>
      <c r="H28" s="69" t="s">
        <v>162</v>
      </c>
      <c r="J28" s="96"/>
      <c r="K28" s="68"/>
      <c r="L28" s="97"/>
      <c r="M28" s="97"/>
      <c r="N28" s="97"/>
      <c r="O28" s="98"/>
    </row>
    <row r="29" spans="1:15" s="71" customFormat="1" ht="3" customHeight="1" x14ac:dyDescent="0.2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99"/>
      <c r="M29" s="99"/>
      <c r="N29" s="99"/>
      <c r="O29" s="100"/>
    </row>
    <row r="30" spans="1:15" s="71" customFormat="1" ht="12.75" customHeight="1" x14ac:dyDescent="0.2">
      <c r="A30" s="551" t="s">
        <v>164</v>
      </c>
      <c r="B30" s="551"/>
      <c r="C30" s="76" t="s">
        <v>164</v>
      </c>
      <c r="D30" s="76" t="s">
        <v>164</v>
      </c>
      <c r="E30" s="76" t="s">
        <v>164</v>
      </c>
      <c r="F30" s="76" t="s">
        <v>164</v>
      </c>
      <c r="G30" s="551" t="s">
        <v>164</v>
      </c>
      <c r="H30" s="551"/>
      <c r="I30" s="551"/>
      <c r="J30" s="76" t="s">
        <v>164</v>
      </c>
      <c r="K30" s="76" t="s">
        <v>164</v>
      </c>
      <c r="L30" s="550">
        <v>216.06</v>
      </c>
      <c r="M30" s="550"/>
      <c r="N30" s="550"/>
      <c r="O30" s="550"/>
    </row>
  </sheetData>
  <sheetProtection password="CC08" sheet="1"/>
  <mergeCells count="23">
    <mergeCell ref="L14:O15"/>
    <mergeCell ref="A15:B15"/>
    <mergeCell ref="G15:I15"/>
    <mergeCell ref="D5:I5"/>
    <mergeCell ref="D6:I6"/>
    <mergeCell ref="A12:K13"/>
    <mergeCell ref="B7:F7"/>
    <mergeCell ref="A14:K14"/>
    <mergeCell ref="A18:B18"/>
    <mergeCell ref="G18:I18"/>
    <mergeCell ref="L18:O18"/>
    <mergeCell ref="A21:B21"/>
    <mergeCell ref="G21:I21"/>
    <mergeCell ref="L21:O21"/>
    <mergeCell ref="L30:O30"/>
    <mergeCell ref="A30:B30"/>
    <mergeCell ref="G30:I30"/>
    <mergeCell ref="A24:B24"/>
    <mergeCell ref="G24:I24"/>
    <mergeCell ref="L24:O24"/>
    <mergeCell ref="A27:B27"/>
    <mergeCell ref="G27:I27"/>
    <mergeCell ref="L27:O27"/>
  </mergeCell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="80" zoomScaleSheetLayoutView="80" workbookViewId="0">
      <selection activeCell="A6" sqref="A6:J6"/>
    </sheetView>
  </sheetViews>
  <sheetFormatPr defaultColWidth="11.42578125" defaultRowHeight="11.25" x14ac:dyDescent="0.2"/>
  <cols>
    <col min="1" max="1" width="5" style="129" customWidth="1"/>
    <col min="2" max="2" width="32.42578125" style="129" customWidth="1"/>
    <col min="3" max="4" width="15.140625" style="129" customWidth="1"/>
    <col min="5" max="5" width="13.85546875" style="129" customWidth="1"/>
    <col min="6" max="6" width="12.5703125" style="129" customWidth="1"/>
    <col min="7" max="7" width="16.5703125" style="129" customWidth="1"/>
    <col min="8" max="8" width="18.7109375" style="129" customWidth="1"/>
    <col min="9" max="9" width="19.5703125" style="129" customWidth="1"/>
    <col min="10" max="10" width="19" style="129" customWidth="1"/>
    <col min="11" max="16384" width="11.42578125" style="129"/>
  </cols>
  <sheetData>
    <row r="1" spans="1:10" s="132" customFormat="1" ht="13.5" customHeight="1" x14ac:dyDescent="0.2">
      <c r="A1" s="222"/>
      <c r="B1" s="222"/>
      <c r="C1" s="204"/>
      <c r="D1" s="204"/>
      <c r="E1" s="204"/>
      <c r="F1" s="204"/>
      <c r="G1" s="204"/>
      <c r="H1" s="204"/>
      <c r="I1" s="204"/>
      <c r="J1" s="29" t="s">
        <v>410</v>
      </c>
    </row>
    <row r="2" spans="1:10" x14ac:dyDescent="0.2">
      <c r="J2" s="29" t="s">
        <v>15</v>
      </c>
    </row>
    <row r="3" spans="1:10" ht="10.5" customHeight="1" x14ac:dyDescent="0.2">
      <c r="J3" s="273" t="s">
        <v>1</v>
      </c>
    </row>
    <row r="5" spans="1:10" ht="12.75" customHeight="1" x14ac:dyDescent="0.2">
      <c r="A5" s="549" t="s">
        <v>445</v>
      </c>
      <c r="B5" s="549"/>
      <c r="C5" s="549"/>
      <c r="D5" s="549"/>
      <c r="E5" s="549"/>
      <c r="F5" s="549"/>
      <c r="G5" s="549"/>
      <c r="H5" s="549"/>
      <c r="I5" s="549"/>
      <c r="J5" s="549"/>
    </row>
    <row r="6" spans="1:10" ht="12.75" customHeight="1" x14ac:dyDescent="0.2">
      <c r="A6" s="549" t="s">
        <v>575</v>
      </c>
      <c r="B6" s="549"/>
      <c r="C6" s="549"/>
      <c r="D6" s="549"/>
      <c r="E6" s="549"/>
      <c r="F6" s="549"/>
      <c r="G6" s="549"/>
      <c r="H6" s="549"/>
      <c r="I6" s="549"/>
      <c r="J6" s="549"/>
    </row>
    <row r="7" spans="1:10" ht="20.25" customHeight="1" x14ac:dyDescent="0.2">
      <c r="A7" s="796" t="s">
        <v>446</v>
      </c>
      <c r="B7" s="796"/>
      <c r="C7" s="796"/>
      <c r="D7" s="796"/>
      <c r="E7" s="796"/>
      <c r="F7" s="796"/>
      <c r="G7" s="796"/>
      <c r="H7" s="796"/>
      <c r="I7" s="796"/>
      <c r="J7" s="796"/>
    </row>
    <row r="8" spans="1:10" ht="6.75" customHeight="1" x14ac:dyDescent="0.2">
      <c r="A8" s="266"/>
      <c r="B8" s="2"/>
      <c r="C8" s="2"/>
      <c r="D8" s="2"/>
      <c r="E8" s="2"/>
      <c r="F8" s="2"/>
      <c r="G8" s="2"/>
      <c r="H8" s="2"/>
      <c r="I8" s="2"/>
      <c r="J8" s="2"/>
    </row>
    <row r="9" spans="1:10" ht="38.25" customHeight="1" x14ac:dyDescent="0.2">
      <c r="A9" s="797" t="s">
        <v>392</v>
      </c>
      <c r="B9" s="797" t="s">
        <v>197</v>
      </c>
      <c r="C9" s="797" t="s">
        <v>411</v>
      </c>
      <c r="D9" s="797"/>
      <c r="E9" s="797" t="s">
        <v>412</v>
      </c>
      <c r="F9" s="797"/>
      <c r="G9" s="797"/>
      <c r="H9" s="797" t="s">
        <v>413</v>
      </c>
      <c r="I9" s="797"/>
      <c r="J9" s="797"/>
    </row>
    <row r="10" spans="1:10" ht="50.25" customHeight="1" x14ac:dyDescent="0.2">
      <c r="A10" s="797"/>
      <c r="B10" s="797"/>
      <c r="C10" s="274" t="s">
        <v>414</v>
      </c>
      <c r="D10" s="274" t="s">
        <v>415</v>
      </c>
      <c r="E10" s="274" t="s">
        <v>416</v>
      </c>
      <c r="F10" s="274" t="s">
        <v>417</v>
      </c>
      <c r="G10" s="274" t="s">
        <v>418</v>
      </c>
      <c r="H10" s="274" t="s">
        <v>419</v>
      </c>
      <c r="I10" s="274" t="s">
        <v>420</v>
      </c>
      <c r="J10" s="274" t="s">
        <v>421</v>
      </c>
    </row>
    <row r="11" spans="1:10" ht="15" x14ac:dyDescent="0.2">
      <c r="A11" s="267">
        <v>1</v>
      </c>
      <c r="B11" s="267">
        <v>2</v>
      </c>
      <c r="C11" s="267">
        <v>3</v>
      </c>
      <c r="D11" s="267">
        <v>4</v>
      </c>
      <c r="E11" s="267">
        <v>5</v>
      </c>
      <c r="F11" s="267">
        <v>6</v>
      </c>
      <c r="G11" s="267">
        <v>7</v>
      </c>
      <c r="H11" s="267">
        <v>8</v>
      </c>
      <c r="I11" s="267">
        <v>9</v>
      </c>
      <c r="J11" s="267">
        <v>10</v>
      </c>
    </row>
    <row r="12" spans="1:10" ht="24" customHeight="1" x14ac:dyDescent="0.2">
      <c r="A12" s="267" t="s">
        <v>422</v>
      </c>
      <c r="B12" s="268" t="s">
        <v>423</v>
      </c>
      <c r="C12" s="267" t="s">
        <v>164</v>
      </c>
      <c r="D12" s="267" t="s">
        <v>164</v>
      </c>
      <c r="E12" s="267" t="s">
        <v>164</v>
      </c>
      <c r="F12" s="267" t="s">
        <v>164</v>
      </c>
      <c r="G12" s="267" t="s">
        <v>164</v>
      </c>
      <c r="H12" s="267" t="s">
        <v>164</v>
      </c>
      <c r="I12" s="267" t="s">
        <v>164</v>
      </c>
      <c r="J12" s="267" t="s">
        <v>164</v>
      </c>
    </row>
    <row r="13" spans="1:10" ht="47.25" customHeight="1" x14ac:dyDescent="0.2">
      <c r="A13" s="267" t="s">
        <v>424</v>
      </c>
      <c r="B13" s="268" t="s">
        <v>425</v>
      </c>
      <c r="C13" s="267" t="s">
        <v>164</v>
      </c>
      <c r="D13" s="267" t="s">
        <v>164</v>
      </c>
      <c r="E13" s="267" t="s">
        <v>164</v>
      </c>
      <c r="F13" s="267" t="s">
        <v>164</v>
      </c>
      <c r="G13" s="267" t="s">
        <v>164</v>
      </c>
      <c r="H13" s="267" t="s">
        <v>164</v>
      </c>
      <c r="I13" s="267" t="s">
        <v>164</v>
      </c>
      <c r="J13" s="267" t="s">
        <v>164</v>
      </c>
    </row>
    <row r="14" spans="1:10" ht="15" x14ac:dyDescent="0.2">
      <c r="A14" s="267" t="s">
        <v>426</v>
      </c>
      <c r="B14" s="268"/>
      <c r="C14" s="267" t="s">
        <v>164</v>
      </c>
      <c r="D14" s="267" t="s">
        <v>164</v>
      </c>
      <c r="E14" s="267" t="s">
        <v>164</v>
      </c>
      <c r="F14" s="267" t="s">
        <v>164</v>
      </c>
      <c r="G14" s="267" t="s">
        <v>164</v>
      </c>
      <c r="H14" s="267" t="s">
        <v>164</v>
      </c>
      <c r="I14" s="267" t="s">
        <v>164</v>
      </c>
      <c r="J14" s="267" t="s">
        <v>164</v>
      </c>
    </row>
    <row r="15" spans="1:10" ht="46.5" customHeight="1" x14ac:dyDescent="0.2">
      <c r="A15" s="267" t="s">
        <v>427</v>
      </c>
      <c r="B15" s="268" t="s">
        <v>428</v>
      </c>
      <c r="C15" s="267" t="s">
        <v>164</v>
      </c>
      <c r="D15" s="267" t="s">
        <v>164</v>
      </c>
      <c r="E15" s="267" t="s">
        <v>164</v>
      </c>
      <c r="F15" s="267" t="s">
        <v>164</v>
      </c>
      <c r="G15" s="267" t="s">
        <v>164</v>
      </c>
      <c r="H15" s="267" t="s">
        <v>164</v>
      </c>
      <c r="I15" s="267" t="s">
        <v>164</v>
      </c>
      <c r="J15" s="267" t="s">
        <v>164</v>
      </c>
    </row>
    <row r="16" spans="1:10" ht="15" x14ac:dyDescent="0.2">
      <c r="A16" s="267" t="s">
        <v>429</v>
      </c>
      <c r="B16" s="268"/>
      <c r="C16" s="267" t="s">
        <v>164</v>
      </c>
      <c r="D16" s="267" t="s">
        <v>164</v>
      </c>
      <c r="E16" s="267" t="s">
        <v>164</v>
      </c>
      <c r="F16" s="267" t="s">
        <v>164</v>
      </c>
      <c r="G16" s="267" t="s">
        <v>164</v>
      </c>
      <c r="H16" s="267" t="s">
        <v>164</v>
      </c>
      <c r="I16" s="267" t="s">
        <v>164</v>
      </c>
      <c r="J16" s="267" t="s">
        <v>164</v>
      </c>
    </row>
    <row r="17" spans="1:10" ht="24.75" customHeight="1" x14ac:dyDescent="0.2">
      <c r="A17" s="267" t="s">
        <v>430</v>
      </c>
      <c r="B17" s="268" t="s">
        <v>431</v>
      </c>
      <c r="C17" s="267" t="s">
        <v>164</v>
      </c>
      <c r="D17" s="267" t="s">
        <v>164</v>
      </c>
      <c r="E17" s="267" t="s">
        <v>164</v>
      </c>
      <c r="F17" s="267" t="s">
        <v>164</v>
      </c>
      <c r="G17" s="267" t="s">
        <v>164</v>
      </c>
      <c r="H17" s="267" t="s">
        <v>164</v>
      </c>
      <c r="I17" s="267" t="s">
        <v>164</v>
      </c>
      <c r="J17" s="267" t="s">
        <v>164</v>
      </c>
    </row>
    <row r="18" spans="1:10" ht="15" x14ac:dyDescent="0.2">
      <c r="A18" s="267" t="s">
        <v>432</v>
      </c>
      <c r="B18" s="268"/>
      <c r="C18" s="267" t="s">
        <v>164</v>
      </c>
      <c r="D18" s="267" t="s">
        <v>164</v>
      </c>
      <c r="E18" s="267" t="s">
        <v>164</v>
      </c>
      <c r="F18" s="267" t="s">
        <v>164</v>
      </c>
      <c r="G18" s="267" t="s">
        <v>164</v>
      </c>
      <c r="H18" s="267" t="s">
        <v>164</v>
      </c>
      <c r="I18" s="267" t="s">
        <v>164</v>
      </c>
      <c r="J18" s="267" t="s">
        <v>164</v>
      </c>
    </row>
    <row r="19" spans="1:10" ht="31.5" customHeight="1" x14ac:dyDescent="0.2">
      <c r="A19" s="267" t="s">
        <v>433</v>
      </c>
      <c r="B19" s="268" t="s">
        <v>434</v>
      </c>
      <c r="C19" s="267" t="s">
        <v>164</v>
      </c>
      <c r="D19" s="267" t="s">
        <v>164</v>
      </c>
      <c r="E19" s="267" t="s">
        <v>164</v>
      </c>
      <c r="F19" s="267" t="s">
        <v>164</v>
      </c>
      <c r="G19" s="267" t="s">
        <v>164</v>
      </c>
      <c r="H19" s="267" t="s">
        <v>164</v>
      </c>
      <c r="I19" s="267" t="s">
        <v>164</v>
      </c>
      <c r="J19" s="267" t="s">
        <v>164</v>
      </c>
    </row>
    <row r="20" spans="1:10" ht="15" x14ac:dyDescent="0.2">
      <c r="A20" s="267" t="s">
        <v>435</v>
      </c>
      <c r="B20" s="268"/>
      <c r="C20" s="267" t="s">
        <v>164</v>
      </c>
      <c r="D20" s="267" t="s">
        <v>164</v>
      </c>
      <c r="E20" s="267" t="s">
        <v>164</v>
      </c>
      <c r="F20" s="267" t="s">
        <v>164</v>
      </c>
      <c r="G20" s="267" t="s">
        <v>164</v>
      </c>
      <c r="H20" s="267" t="s">
        <v>164</v>
      </c>
      <c r="I20" s="267" t="s">
        <v>164</v>
      </c>
      <c r="J20" s="267" t="s">
        <v>164</v>
      </c>
    </row>
    <row r="21" spans="1:10" ht="43.5" customHeight="1" x14ac:dyDescent="0.2">
      <c r="A21" s="267" t="s">
        <v>436</v>
      </c>
      <c r="B21" s="268" t="s">
        <v>437</v>
      </c>
      <c r="C21" s="267" t="s">
        <v>164</v>
      </c>
      <c r="D21" s="267" t="s">
        <v>164</v>
      </c>
      <c r="E21" s="267" t="s">
        <v>164</v>
      </c>
      <c r="F21" s="267" t="s">
        <v>164</v>
      </c>
      <c r="G21" s="267" t="s">
        <v>164</v>
      </c>
      <c r="H21" s="267" t="s">
        <v>164</v>
      </c>
      <c r="I21" s="267" t="s">
        <v>164</v>
      </c>
      <c r="J21" s="267" t="s">
        <v>164</v>
      </c>
    </row>
    <row r="22" spans="1:10" ht="15" x14ac:dyDescent="0.2">
      <c r="A22" s="267" t="s">
        <v>438</v>
      </c>
      <c r="B22" s="268"/>
      <c r="C22" s="267" t="s">
        <v>164</v>
      </c>
      <c r="D22" s="267" t="s">
        <v>164</v>
      </c>
      <c r="E22" s="267" t="s">
        <v>164</v>
      </c>
      <c r="F22" s="267" t="s">
        <v>164</v>
      </c>
      <c r="G22" s="267" t="s">
        <v>164</v>
      </c>
      <c r="H22" s="267" t="s">
        <v>164</v>
      </c>
      <c r="I22" s="267" t="s">
        <v>164</v>
      </c>
      <c r="J22" s="267" t="s">
        <v>164</v>
      </c>
    </row>
    <row r="23" spans="1:10" ht="38.25" customHeight="1" x14ac:dyDescent="0.2">
      <c r="A23" s="267" t="s">
        <v>439</v>
      </c>
      <c r="B23" s="268" t="s">
        <v>440</v>
      </c>
      <c r="C23" s="267" t="s">
        <v>164</v>
      </c>
      <c r="D23" s="267" t="s">
        <v>164</v>
      </c>
      <c r="E23" s="267" t="s">
        <v>164</v>
      </c>
      <c r="F23" s="267" t="s">
        <v>164</v>
      </c>
      <c r="G23" s="267" t="s">
        <v>164</v>
      </c>
      <c r="H23" s="267" t="s">
        <v>164</v>
      </c>
      <c r="I23" s="267" t="s">
        <v>164</v>
      </c>
      <c r="J23" s="267" t="s">
        <v>164</v>
      </c>
    </row>
    <row r="24" spans="1:10" ht="15" x14ac:dyDescent="0.2">
      <c r="A24" s="267" t="s">
        <v>441</v>
      </c>
      <c r="B24" s="268"/>
      <c r="C24" s="267" t="s">
        <v>164</v>
      </c>
      <c r="D24" s="267" t="s">
        <v>164</v>
      </c>
      <c r="E24" s="267" t="s">
        <v>164</v>
      </c>
      <c r="F24" s="267" t="s">
        <v>164</v>
      </c>
      <c r="G24" s="267" t="s">
        <v>164</v>
      </c>
      <c r="H24" s="267" t="s">
        <v>164</v>
      </c>
      <c r="I24" s="267" t="s">
        <v>164</v>
      </c>
      <c r="J24" s="267" t="s">
        <v>164</v>
      </c>
    </row>
    <row r="25" spans="1:10" ht="29.25" customHeight="1" x14ac:dyDescent="0.2">
      <c r="A25" s="267" t="s">
        <v>442</v>
      </c>
      <c r="B25" s="268" t="s">
        <v>443</v>
      </c>
      <c r="C25" s="267" t="s">
        <v>164</v>
      </c>
      <c r="D25" s="267" t="s">
        <v>164</v>
      </c>
      <c r="E25" s="267" t="s">
        <v>164</v>
      </c>
      <c r="F25" s="267" t="s">
        <v>164</v>
      </c>
      <c r="G25" s="267" t="s">
        <v>164</v>
      </c>
      <c r="H25" s="267" t="s">
        <v>164</v>
      </c>
      <c r="I25" s="267" t="s">
        <v>164</v>
      </c>
      <c r="J25" s="267" t="s">
        <v>164</v>
      </c>
    </row>
    <row r="26" spans="1:10" ht="15" x14ac:dyDescent="0.2">
      <c r="A26" s="267" t="s">
        <v>444</v>
      </c>
      <c r="B26" s="268"/>
      <c r="C26" s="267" t="s">
        <v>164</v>
      </c>
      <c r="D26" s="267" t="s">
        <v>164</v>
      </c>
      <c r="E26" s="267" t="s">
        <v>164</v>
      </c>
      <c r="F26" s="267" t="s">
        <v>164</v>
      </c>
      <c r="G26" s="267" t="s">
        <v>164</v>
      </c>
      <c r="H26" s="267" t="s">
        <v>164</v>
      </c>
      <c r="I26" s="267" t="s">
        <v>164</v>
      </c>
      <c r="J26" s="267" t="s">
        <v>164</v>
      </c>
    </row>
    <row r="27" spans="1:10" customFormat="1" ht="12.75" x14ac:dyDescent="0.2">
      <c r="A27" s="2" t="s">
        <v>357</v>
      </c>
      <c r="B27" s="2"/>
      <c r="C27" s="2"/>
      <c r="D27" s="2"/>
      <c r="E27" s="2"/>
    </row>
  </sheetData>
  <sheetProtection selectLockedCells="1" selectUnlockedCells="1"/>
  <mergeCells count="8">
    <mergeCell ref="A5:J5"/>
    <mergeCell ref="A6:J6"/>
    <mergeCell ref="A7:J7"/>
    <mergeCell ref="A9:A10"/>
    <mergeCell ref="B9:B10"/>
    <mergeCell ref="C9:D9"/>
    <mergeCell ref="E9:G9"/>
    <mergeCell ref="H9:J9"/>
  </mergeCells>
  <pageMargins left="0.43307086614173229" right="0" top="0.78740157480314965" bottom="0.19685039370078741" header="0.19685039370078741" footer="0.51181102362204722"/>
  <pageSetup paperSize="9" scale="85" firstPageNumber="0" orientation="landscape" r:id="rId1"/>
  <headerFooter alignWithMargins="0">
    <oddHeader xml:space="preserve">&amp;R&amp;"Times New Roman,обычный"&amp;7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99"/>
  <sheetViews>
    <sheetView view="pageBreakPreview" topLeftCell="A58" zoomScale="89" zoomScaleSheetLayoutView="89" workbookViewId="0">
      <selection activeCell="P261" sqref="P261"/>
    </sheetView>
  </sheetViews>
  <sheetFormatPr defaultColWidth="11.42578125" defaultRowHeight="11.25" x14ac:dyDescent="0.2"/>
  <cols>
    <col min="1" max="1" width="5" style="129" customWidth="1"/>
    <col min="2" max="2" width="8.5703125" style="129" customWidth="1"/>
    <col min="3" max="3" width="2.28515625" style="129" customWidth="1"/>
    <col min="4" max="4" width="4" style="129" customWidth="1"/>
    <col min="5" max="5" width="2.85546875" style="129" customWidth="1"/>
    <col min="6" max="6" width="2.7109375" style="129" customWidth="1"/>
    <col min="7" max="7" width="4.42578125" style="129" customWidth="1"/>
    <col min="8" max="8" width="2.7109375" style="129" customWidth="1"/>
    <col min="9" max="9" width="4.7109375" style="129" customWidth="1"/>
    <col min="10" max="10" width="4.42578125" style="129" customWidth="1"/>
    <col min="11" max="12" width="5.28515625" style="129" customWidth="1"/>
    <col min="13" max="13" width="6.85546875" style="129" customWidth="1"/>
    <col min="14" max="14" width="5.140625" style="129" customWidth="1"/>
    <col min="15" max="15" width="4.42578125" style="129" customWidth="1"/>
    <col min="16" max="16" width="35.42578125" style="204" customWidth="1"/>
    <col min="17" max="17" width="10" style="129" customWidth="1"/>
    <col min="18" max="18" width="7.5703125" style="129" customWidth="1"/>
    <col min="19" max="19" width="8" style="129" customWidth="1"/>
    <col min="20" max="20" width="11.140625" style="204" customWidth="1"/>
    <col min="21" max="21" width="23.42578125" style="129" customWidth="1"/>
    <col min="22" max="22" width="22.5703125" style="336" customWidth="1"/>
    <col min="23" max="23" width="7.5703125" style="411" customWidth="1"/>
    <col min="24" max="24" width="52" style="412" hidden="1" customWidth="1"/>
    <col min="25" max="29" width="11.42578125" style="411"/>
    <col min="30" max="16384" width="11.42578125" style="129"/>
  </cols>
  <sheetData>
    <row r="1" spans="1:85" s="246" customFormat="1" ht="13.5" customHeight="1" x14ac:dyDescent="0.2">
      <c r="A1" s="240"/>
      <c r="B1" s="240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3"/>
      <c r="N1" s="243"/>
      <c r="O1" s="243"/>
      <c r="P1" s="244"/>
      <c r="Q1" s="245"/>
      <c r="R1" s="241"/>
      <c r="S1" s="241"/>
      <c r="T1" s="375"/>
      <c r="U1" s="244"/>
      <c r="V1" s="242"/>
      <c r="W1" s="409"/>
      <c r="X1" s="410"/>
      <c r="Y1" s="409"/>
      <c r="Z1" s="409"/>
      <c r="AA1" s="409"/>
      <c r="AB1" s="409"/>
      <c r="AC1" s="409"/>
    </row>
    <row r="2" spans="1:85" x14ac:dyDescent="0.2">
      <c r="V2" s="334" t="s">
        <v>173</v>
      </c>
    </row>
    <row r="3" spans="1:85" ht="10.5" customHeight="1" x14ac:dyDescent="0.2">
      <c r="U3" s="239"/>
      <c r="V3" s="334" t="s">
        <v>15</v>
      </c>
    </row>
    <row r="5" spans="1:85" s="237" customFormat="1" ht="15.75" x14ac:dyDescent="0.25">
      <c r="A5" s="800" t="s">
        <v>20</v>
      </c>
      <c r="B5" s="800"/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413"/>
      <c r="X5" s="414"/>
      <c r="Y5" s="413"/>
      <c r="Z5" s="413"/>
      <c r="AA5" s="413"/>
      <c r="AB5" s="413"/>
      <c r="AC5" s="413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</row>
    <row r="6" spans="1:85" s="18" customFormat="1" ht="15.75" x14ac:dyDescent="0.25">
      <c r="M6" s="19" t="s">
        <v>21</v>
      </c>
      <c r="N6" s="801" t="s">
        <v>16</v>
      </c>
      <c r="O6" s="801"/>
      <c r="P6" s="801"/>
      <c r="Q6" s="801"/>
      <c r="R6" s="801"/>
      <c r="S6" s="801"/>
      <c r="T6" s="801"/>
      <c r="V6" s="332"/>
      <c r="W6" s="413"/>
      <c r="X6" s="414"/>
      <c r="Y6" s="413"/>
      <c r="Z6" s="413"/>
      <c r="AA6" s="413"/>
      <c r="AB6" s="413"/>
      <c r="AC6" s="413"/>
    </row>
    <row r="7" spans="1:85" s="205" customFormat="1" ht="15.75" x14ac:dyDescent="0.25">
      <c r="N7" s="802" t="s">
        <v>13</v>
      </c>
      <c r="O7" s="802"/>
      <c r="P7" s="802"/>
      <c r="Q7" s="802"/>
      <c r="R7" s="802"/>
      <c r="S7" s="802"/>
      <c r="T7" s="802"/>
      <c r="V7" s="335"/>
      <c r="W7" s="415"/>
      <c r="X7" s="416"/>
      <c r="Y7" s="415"/>
      <c r="Z7" s="415"/>
      <c r="AA7" s="415"/>
      <c r="AB7" s="415"/>
      <c r="AC7" s="415"/>
    </row>
    <row r="8" spans="1:85" s="206" customFormat="1" ht="33.75" customHeight="1" x14ac:dyDescent="0.25">
      <c r="A8" s="803" t="s">
        <v>493</v>
      </c>
      <c r="B8" s="803"/>
      <c r="C8" s="803"/>
      <c r="D8" s="803"/>
      <c r="E8" s="803"/>
      <c r="F8" s="803"/>
      <c r="G8" s="803"/>
      <c r="H8" s="803"/>
      <c r="I8" s="803"/>
      <c r="J8" s="803"/>
      <c r="K8" s="803"/>
      <c r="L8" s="803"/>
      <c r="M8" s="803"/>
      <c r="N8" s="803"/>
      <c r="O8" s="803"/>
      <c r="P8" s="803"/>
      <c r="Q8" s="803"/>
      <c r="R8" s="803"/>
      <c r="S8" s="803"/>
      <c r="T8" s="803"/>
      <c r="U8" s="803"/>
      <c r="V8" s="803"/>
      <c r="W8" s="415"/>
      <c r="X8" s="416"/>
      <c r="Y8" s="415"/>
      <c r="Z8" s="415"/>
      <c r="AA8" s="415"/>
      <c r="AB8" s="415"/>
      <c r="AC8" s="415"/>
    </row>
    <row r="9" spans="1:85" s="207" customFormat="1" ht="12.75" customHeight="1" x14ac:dyDescent="0.2">
      <c r="A9" s="804" t="s">
        <v>3</v>
      </c>
      <c r="B9" s="805" t="s">
        <v>22</v>
      </c>
      <c r="C9" s="806" t="s">
        <v>23</v>
      </c>
      <c r="D9" s="806"/>
      <c r="E9" s="806"/>
      <c r="F9" s="806"/>
      <c r="G9" s="806"/>
      <c r="H9" s="806"/>
      <c r="I9" s="806"/>
      <c r="J9" s="806"/>
      <c r="K9" s="806"/>
      <c r="L9" s="806"/>
      <c r="M9" s="806"/>
      <c r="N9" s="806"/>
      <c r="O9" s="806"/>
      <c r="P9" s="807" t="s">
        <v>24</v>
      </c>
      <c r="Q9" s="807" t="s">
        <v>25</v>
      </c>
      <c r="R9" s="807" t="s">
        <v>26</v>
      </c>
      <c r="S9" s="807" t="s">
        <v>27</v>
      </c>
      <c r="T9" s="807" t="s">
        <v>28</v>
      </c>
      <c r="U9" s="807" t="s">
        <v>29</v>
      </c>
      <c r="V9" s="807" t="s">
        <v>30</v>
      </c>
      <c r="W9" s="411"/>
      <c r="X9" s="412"/>
      <c r="Y9" s="411"/>
      <c r="Z9" s="411"/>
      <c r="AA9" s="411"/>
      <c r="AB9" s="411"/>
      <c r="AC9" s="411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</row>
    <row r="10" spans="1:85" ht="12.75" customHeight="1" x14ac:dyDescent="0.2">
      <c r="A10" s="804"/>
      <c r="B10" s="805"/>
      <c r="C10" s="806" t="s">
        <v>31</v>
      </c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808" t="s">
        <v>32</v>
      </c>
      <c r="O10" s="808"/>
      <c r="P10" s="807"/>
      <c r="Q10" s="807"/>
      <c r="R10" s="807"/>
      <c r="S10" s="807"/>
      <c r="T10" s="807"/>
      <c r="U10" s="807"/>
      <c r="V10" s="807"/>
    </row>
    <row r="11" spans="1:85" ht="12.75" customHeight="1" x14ac:dyDescent="0.2">
      <c r="A11" s="804"/>
      <c r="B11" s="805"/>
      <c r="C11" s="806" t="s">
        <v>33</v>
      </c>
      <c r="D11" s="806"/>
      <c r="E11" s="806"/>
      <c r="F11" s="806"/>
      <c r="G11" s="806"/>
      <c r="H11" s="806"/>
      <c r="I11" s="806"/>
      <c r="J11" s="806"/>
      <c r="K11" s="806"/>
      <c r="L11" s="806"/>
      <c r="M11" s="808" t="s">
        <v>34</v>
      </c>
      <c r="N11" s="808"/>
      <c r="O11" s="808"/>
      <c r="P11" s="807"/>
      <c r="Q11" s="807"/>
      <c r="R11" s="807"/>
      <c r="S11" s="807"/>
      <c r="T11" s="807"/>
      <c r="U11" s="807"/>
      <c r="V11" s="807"/>
    </row>
    <row r="12" spans="1:85" ht="25.5" customHeight="1" x14ac:dyDescent="0.2">
      <c r="A12" s="804"/>
      <c r="B12" s="805"/>
      <c r="C12" s="806" t="s">
        <v>35</v>
      </c>
      <c r="D12" s="806"/>
      <c r="E12" s="806"/>
      <c r="F12" s="806" t="s">
        <v>36</v>
      </c>
      <c r="G12" s="806"/>
      <c r="H12" s="806"/>
      <c r="I12" s="808" t="s">
        <v>37</v>
      </c>
      <c r="J12" s="808"/>
      <c r="K12" s="808" t="s">
        <v>38</v>
      </c>
      <c r="L12" s="808"/>
      <c r="M12" s="808"/>
      <c r="N12" s="807" t="s">
        <v>39</v>
      </c>
      <c r="O12" s="807" t="s">
        <v>40</v>
      </c>
      <c r="P12" s="807"/>
      <c r="Q12" s="807"/>
      <c r="R12" s="807"/>
      <c r="S12" s="807"/>
      <c r="T12" s="807"/>
      <c r="U12" s="807"/>
      <c r="V12" s="807"/>
    </row>
    <row r="13" spans="1:85" s="209" customFormat="1" ht="101.25" customHeight="1" x14ac:dyDescent="0.2">
      <c r="A13" s="804"/>
      <c r="B13" s="805"/>
      <c r="C13" s="208" t="s">
        <v>41</v>
      </c>
      <c r="D13" s="238" t="s">
        <v>42</v>
      </c>
      <c r="E13" s="208" t="s">
        <v>43</v>
      </c>
      <c r="F13" s="208" t="s">
        <v>44</v>
      </c>
      <c r="G13" s="238" t="s">
        <v>45</v>
      </c>
      <c r="H13" s="208" t="s">
        <v>46</v>
      </c>
      <c r="I13" s="238" t="s">
        <v>47</v>
      </c>
      <c r="J13" s="238" t="s">
        <v>48</v>
      </c>
      <c r="K13" s="238" t="s">
        <v>49</v>
      </c>
      <c r="L13" s="238" t="s">
        <v>50</v>
      </c>
      <c r="M13" s="808"/>
      <c r="N13" s="807"/>
      <c r="O13" s="807"/>
      <c r="P13" s="807"/>
      <c r="Q13" s="807"/>
      <c r="R13" s="807"/>
      <c r="S13" s="807"/>
      <c r="T13" s="807"/>
      <c r="U13" s="807"/>
      <c r="V13" s="807"/>
      <c r="W13" s="411"/>
      <c r="X13" s="412"/>
      <c r="Y13" s="417"/>
      <c r="Z13" s="411"/>
      <c r="AA13" s="411"/>
      <c r="AB13" s="411"/>
      <c r="AC13" s="411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</row>
    <row r="14" spans="1:85" s="130" customFormat="1" ht="11.25" customHeight="1" x14ac:dyDescent="0.2">
      <c r="A14" s="128" t="s">
        <v>4</v>
      </c>
      <c r="B14" s="128" t="s">
        <v>5</v>
      </c>
      <c r="C14" s="128" t="s">
        <v>6</v>
      </c>
      <c r="D14" s="128" t="s">
        <v>7</v>
      </c>
      <c r="E14" s="128" t="s">
        <v>51</v>
      </c>
      <c r="F14" s="128" t="s">
        <v>52</v>
      </c>
      <c r="G14" s="128" t="s">
        <v>53</v>
      </c>
      <c r="H14" s="128" t="s">
        <v>54</v>
      </c>
      <c r="I14" s="128" t="s">
        <v>55</v>
      </c>
      <c r="J14" s="128" t="s">
        <v>56</v>
      </c>
      <c r="K14" s="128" t="s">
        <v>57</v>
      </c>
      <c r="L14" s="128" t="s">
        <v>58</v>
      </c>
      <c r="M14" s="128" t="s">
        <v>59</v>
      </c>
      <c r="N14" s="128" t="s">
        <v>60</v>
      </c>
      <c r="O14" s="128" t="s">
        <v>61</v>
      </c>
      <c r="P14" s="131" t="s">
        <v>62</v>
      </c>
      <c r="Q14" s="128" t="s">
        <v>63</v>
      </c>
      <c r="R14" s="128" t="s">
        <v>64</v>
      </c>
      <c r="S14" s="128" t="s">
        <v>65</v>
      </c>
      <c r="T14" s="131" t="s">
        <v>66</v>
      </c>
      <c r="U14" s="128" t="s">
        <v>67</v>
      </c>
      <c r="V14" s="128" t="s">
        <v>68</v>
      </c>
      <c r="W14" s="411"/>
      <c r="X14" s="412"/>
      <c r="Y14" s="418"/>
      <c r="Z14" s="411"/>
      <c r="AA14" s="411"/>
      <c r="AB14" s="411"/>
      <c r="AC14" s="411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</row>
    <row r="15" spans="1:85" s="132" customFormat="1" ht="20.25" customHeight="1" x14ac:dyDescent="0.2">
      <c r="A15" s="131" t="s">
        <v>4</v>
      </c>
      <c r="B15" s="131" t="s">
        <v>492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8">
        <v>1</v>
      </c>
      <c r="N15" s="248"/>
      <c r="O15" s="248"/>
      <c r="P15" s="361" t="s">
        <v>549</v>
      </c>
      <c r="Q15" s="362">
        <f>T15/S15</f>
        <v>0.11463</v>
      </c>
      <c r="R15" s="363" t="s">
        <v>552</v>
      </c>
      <c r="S15" s="363">
        <v>1</v>
      </c>
      <c r="T15" s="487">
        <v>0.11463</v>
      </c>
      <c r="U15" s="248" t="s">
        <v>550</v>
      </c>
      <c r="V15" s="300" t="s">
        <v>551</v>
      </c>
      <c r="W15" s="419"/>
      <c r="X15" s="410"/>
      <c r="Y15" s="419"/>
      <c r="Z15" s="419"/>
      <c r="AA15" s="419"/>
      <c r="AB15" s="419"/>
      <c r="AC15" s="419"/>
    </row>
    <row r="16" spans="1:85" s="132" customFormat="1" ht="20.25" customHeight="1" x14ac:dyDescent="0.2">
      <c r="A16" s="131" t="s">
        <v>5</v>
      </c>
      <c r="B16" s="131" t="s">
        <v>492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5">
        <v>1</v>
      </c>
      <c r="N16" s="345"/>
      <c r="O16" s="360"/>
      <c r="P16" s="364" t="s">
        <v>555</v>
      </c>
      <c r="Q16" s="362">
        <f t="shared" ref="Q16:Q21" si="0">T16/S16</f>
        <v>7.3220000000000007E-2</v>
      </c>
      <c r="R16" s="249" t="s">
        <v>563</v>
      </c>
      <c r="S16" s="366">
        <v>15</v>
      </c>
      <c r="T16" s="488">
        <v>1.0983000000000001</v>
      </c>
      <c r="U16" s="345" t="s">
        <v>565</v>
      </c>
      <c r="V16" s="300" t="s">
        <v>568</v>
      </c>
      <c r="W16" s="419"/>
      <c r="X16" s="420" t="s">
        <v>574</v>
      </c>
      <c r="Y16" s="433"/>
      <c r="Z16" s="434"/>
      <c r="AA16" s="419"/>
      <c r="AB16" s="419"/>
      <c r="AC16" s="419"/>
    </row>
    <row r="17" spans="1:85" s="132" customFormat="1" ht="20.25" customHeight="1" x14ac:dyDescent="0.2">
      <c r="A17" s="131" t="s">
        <v>6</v>
      </c>
      <c r="B17" s="131" t="s">
        <v>492</v>
      </c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5">
        <v>1</v>
      </c>
      <c r="N17" s="345"/>
      <c r="O17" s="360"/>
      <c r="P17" s="364" t="s">
        <v>556</v>
      </c>
      <c r="Q17" s="362">
        <f t="shared" si="0"/>
        <v>7.8589999999999993E-2</v>
      </c>
      <c r="R17" s="249" t="s">
        <v>563</v>
      </c>
      <c r="S17" s="366">
        <v>30</v>
      </c>
      <c r="T17" s="488">
        <v>2.3576999999999999</v>
      </c>
      <c r="U17" s="345" t="s">
        <v>565</v>
      </c>
      <c r="V17" s="300" t="s">
        <v>568</v>
      </c>
      <c r="W17" s="419"/>
      <c r="X17" s="420" t="s">
        <v>574</v>
      </c>
      <c r="Y17" s="421"/>
      <c r="Z17" s="419"/>
      <c r="AA17" s="419"/>
      <c r="AB17" s="419"/>
      <c r="AC17" s="419"/>
    </row>
    <row r="18" spans="1:85" s="132" customFormat="1" ht="20.25" customHeight="1" x14ac:dyDescent="0.2">
      <c r="A18" s="131" t="s">
        <v>7</v>
      </c>
      <c r="B18" s="131" t="s">
        <v>492</v>
      </c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5">
        <v>1</v>
      </c>
      <c r="N18" s="345"/>
      <c r="O18" s="360"/>
      <c r="P18" s="364" t="s">
        <v>557</v>
      </c>
      <c r="Q18" s="362">
        <f t="shared" si="0"/>
        <v>8.6999999999999994E-2</v>
      </c>
      <c r="R18" s="249" t="s">
        <v>552</v>
      </c>
      <c r="S18" s="366">
        <v>15</v>
      </c>
      <c r="T18" s="488">
        <v>1.3049999999999999</v>
      </c>
      <c r="U18" s="345" t="s">
        <v>565</v>
      </c>
      <c r="V18" s="300" t="s">
        <v>569</v>
      </c>
      <c r="W18" s="419"/>
      <c r="X18" s="420" t="s">
        <v>574</v>
      </c>
      <c r="Y18" s="421"/>
      <c r="Z18" s="419"/>
      <c r="AA18" s="419"/>
      <c r="AB18" s="419"/>
      <c r="AC18" s="419"/>
    </row>
    <row r="19" spans="1:85" s="132" customFormat="1" ht="20.25" customHeight="1" x14ac:dyDescent="0.2">
      <c r="A19" s="131" t="s">
        <v>51</v>
      </c>
      <c r="B19" s="131" t="s">
        <v>492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5">
        <v>1</v>
      </c>
      <c r="N19" s="345"/>
      <c r="O19" s="360"/>
      <c r="P19" s="364" t="s">
        <v>558</v>
      </c>
      <c r="Q19" s="362">
        <f t="shared" si="0"/>
        <v>1.2246666666666666E-2</v>
      </c>
      <c r="R19" s="249" t="s">
        <v>563</v>
      </c>
      <c r="S19" s="366">
        <v>30</v>
      </c>
      <c r="T19" s="488">
        <v>0.3674</v>
      </c>
      <c r="U19" s="345" t="s">
        <v>565</v>
      </c>
      <c r="V19" s="300" t="s">
        <v>566</v>
      </c>
      <c r="W19" s="419"/>
      <c r="X19" s="420" t="s">
        <v>574</v>
      </c>
      <c r="Y19" s="421"/>
      <c r="Z19" s="419"/>
      <c r="AA19" s="419"/>
      <c r="AB19" s="419"/>
      <c r="AC19" s="419"/>
    </row>
    <row r="20" spans="1:85" s="132" customFormat="1" ht="20.25" customHeight="1" x14ac:dyDescent="0.2">
      <c r="A20" s="131" t="s">
        <v>52</v>
      </c>
      <c r="B20" s="131" t="s">
        <v>492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5">
        <v>1</v>
      </c>
      <c r="N20" s="345"/>
      <c r="O20" s="360"/>
      <c r="P20" s="364" t="s">
        <v>559</v>
      </c>
      <c r="Q20" s="362">
        <f t="shared" si="0"/>
        <v>1.7171111111111113E-2</v>
      </c>
      <c r="R20" s="249" t="s">
        <v>552</v>
      </c>
      <c r="S20" s="366">
        <v>45</v>
      </c>
      <c r="T20" s="488">
        <v>0.77270000000000005</v>
      </c>
      <c r="U20" s="345" t="s">
        <v>565</v>
      </c>
      <c r="V20" s="300" t="s">
        <v>567</v>
      </c>
      <c r="W20" s="419"/>
      <c r="X20" s="420" t="s">
        <v>574</v>
      </c>
      <c r="Y20" s="421"/>
      <c r="Z20" s="419"/>
      <c r="AA20" s="419"/>
      <c r="AB20" s="419"/>
      <c r="AC20" s="419"/>
    </row>
    <row r="21" spans="1:85" s="132" customFormat="1" ht="18.75" customHeight="1" x14ac:dyDescent="0.2">
      <c r="A21" s="131" t="s">
        <v>53</v>
      </c>
      <c r="B21" s="131" t="s">
        <v>492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345">
        <v>1</v>
      </c>
      <c r="N21" s="248"/>
      <c r="O21" s="360"/>
      <c r="P21" s="364" t="s">
        <v>560</v>
      </c>
      <c r="Q21" s="362">
        <f t="shared" si="0"/>
        <v>9.6000000000000002E-2</v>
      </c>
      <c r="R21" s="249" t="s">
        <v>552</v>
      </c>
      <c r="S21" s="366">
        <v>15</v>
      </c>
      <c r="T21" s="488">
        <v>1.44</v>
      </c>
      <c r="U21" s="345" t="s">
        <v>565</v>
      </c>
      <c r="V21" s="300" t="s">
        <v>569</v>
      </c>
      <c r="W21" s="419"/>
      <c r="X21" s="420" t="s">
        <v>574</v>
      </c>
      <c r="Y21" s="419"/>
      <c r="Z21" s="419"/>
      <c r="AA21" s="419"/>
      <c r="AB21" s="419"/>
      <c r="AC21" s="419"/>
    </row>
    <row r="22" spans="1:85" s="246" customFormat="1" ht="13.5" customHeight="1" x14ac:dyDescent="0.2">
      <c r="A22" s="240"/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3"/>
      <c r="N22" s="243"/>
      <c r="O22" s="243"/>
      <c r="P22" s="244"/>
      <c r="Q22" s="245"/>
      <c r="R22" s="241"/>
      <c r="S22" s="241"/>
      <c r="T22" s="375"/>
      <c r="U22" s="244"/>
      <c r="V22" s="242"/>
      <c r="W22" s="409"/>
      <c r="X22" s="410"/>
      <c r="Y22" s="409"/>
      <c r="Z22" s="409"/>
      <c r="AA22" s="409"/>
      <c r="AB22" s="409"/>
      <c r="AC22" s="409"/>
    </row>
    <row r="23" spans="1:85" x14ac:dyDescent="0.2">
      <c r="V23" s="334" t="s">
        <v>173</v>
      </c>
    </row>
    <row r="24" spans="1:85" ht="10.5" customHeight="1" x14ac:dyDescent="0.2">
      <c r="U24" s="239"/>
      <c r="V24" s="334" t="s">
        <v>15</v>
      </c>
    </row>
    <row r="26" spans="1:85" s="307" customFormat="1" ht="15.75" x14ac:dyDescent="0.25">
      <c r="A26" s="800" t="s">
        <v>20</v>
      </c>
      <c r="B26" s="800"/>
      <c r="C26" s="800"/>
      <c r="D26" s="800"/>
      <c r="E26" s="800"/>
      <c r="F26" s="800"/>
      <c r="G26" s="800"/>
      <c r="H26" s="800"/>
      <c r="I26" s="800"/>
      <c r="J26" s="800"/>
      <c r="K26" s="800"/>
      <c r="L26" s="800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413"/>
      <c r="X26" s="414"/>
      <c r="Y26" s="413"/>
      <c r="Z26" s="413"/>
      <c r="AA26" s="413"/>
      <c r="AB26" s="413"/>
      <c r="AC26" s="413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</row>
    <row r="27" spans="1:85" s="18" customFormat="1" ht="15.75" x14ac:dyDescent="0.25">
      <c r="M27" s="19" t="s">
        <v>21</v>
      </c>
      <c r="N27" s="801" t="s">
        <v>16</v>
      </c>
      <c r="O27" s="801"/>
      <c r="P27" s="801"/>
      <c r="Q27" s="801"/>
      <c r="R27" s="801"/>
      <c r="S27" s="801"/>
      <c r="T27" s="801"/>
      <c r="V27" s="332"/>
      <c r="W27" s="413"/>
      <c r="X27" s="414"/>
      <c r="Y27" s="413"/>
      <c r="Z27" s="413"/>
      <c r="AA27" s="413"/>
      <c r="AB27" s="413"/>
      <c r="AC27" s="413"/>
    </row>
    <row r="28" spans="1:85" s="205" customFormat="1" ht="15.75" x14ac:dyDescent="0.25">
      <c r="N28" s="802" t="s">
        <v>13</v>
      </c>
      <c r="O28" s="802"/>
      <c r="P28" s="802"/>
      <c r="Q28" s="802"/>
      <c r="R28" s="802"/>
      <c r="S28" s="802"/>
      <c r="T28" s="802"/>
      <c r="V28" s="335"/>
      <c r="W28" s="415"/>
      <c r="X28" s="416"/>
      <c r="Y28" s="415"/>
      <c r="Z28" s="415"/>
      <c r="AA28" s="415"/>
      <c r="AB28" s="415"/>
      <c r="AC28" s="415"/>
    </row>
    <row r="29" spans="1:85" s="206" customFormat="1" ht="33.75" customHeight="1" x14ac:dyDescent="0.25">
      <c r="A29" s="803" t="s">
        <v>491</v>
      </c>
      <c r="B29" s="803"/>
      <c r="C29" s="803"/>
      <c r="D29" s="803"/>
      <c r="E29" s="803"/>
      <c r="F29" s="803"/>
      <c r="G29" s="803"/>
      <c r="H29" s="803"/>
      <c r="I29" s="803"/>
      <c r="J29" s="803"/>
      <c r="K29" s="803"/>
      <c r="L29" s="803"/>
      <c r="M29" s="803"/>
      <c r="N29" s="803"/>
      <c r="O29" s="803"/>
      <c r="P29" s="803"/>
      <c r="Q29" s="803"/>
      <c r="R29" s="803"/>
      <c r="S29" s="803"/>
      <c r="T29" s="803"/>
      <c r="U29" s="803"/>
      <c r="V29" s="803"/>
      <c r="W29" s="415"/>
      <c r="X29" s="416"/>
      <c r="Y29" s="415"/>
      <c r="Z29" s="415"/>
      <c r="AA29" s="415"/>
      <c r="AB29" s="415"/>
      <c r="AC29" s="415"/>
    </row>
    <row r="30" spans="1:85" s="207" customFormat="1" ht="12.75" customHeight="1" x14ac:dyDescent="0.2">
      <c r="A30" s="804" t="s">
        <v>3</v>
      </c>
      <c r="B30" s="805" t="s">
        <v>22</v>
      </c>
      <c r="C30" s="806" t="s">
        <v>23</v>
      </c>
      <c r="D30" s="806"/>
      <c r="E30" s="806"/>
      <c r="F30" s="806"/>
      <c r="G30" s="806"/>
      <c r="H30" s="806"/>
      <c r="I30" s="806"/>
      <c r="J30" s="806"/>
      <c r="K30" s="806"/>
      <c r="L30" s="806"/>
      <c r="M30" s="806"/>
      <c r="N30" s="806"/>
      <c r="O30" s="806"/>
      <c r="P30" s="807" t="s">
        <v>24</v>
      </c>
      <c r="Q30" s="807" t="s">
        <v>25</v>
      </c>
      <c r="R30" s="807" t="s">
        <v>26</v>
      </c>
      <c r="S30" s="807" t="s">
        <v>27</v>
      </c>
      <c r="T30" s="807" t="s">
        <v>28</v>
      </c>
      <c r="U30" s="807" t="s">
        <v>29</v>
      </c>
      <c r="V30" s="807" t="s">
        <v>30</v>
      </c>
      <c r="W30" s="411"/>
      <c r="X30" s="412"/>
      <c r="Y30" s="411"/>
      <c r="Z30" s="411"/>
      <c r="AA30" s="411"/>
      <c r="AB30" s="411"/>
      <c r="AC30" s="411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</row>
    <row r="31" spans="1:85" ht="12.75" customHeight="1" x14ac:dyDescent="0.2">
      <c r="A31" s="804"/>
      <c r="B31" s="805"/>
      <c r="C31" s="806" t="s">
        <v>31</v>
      </c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8" t="s">
        <v>32</v>
      </c>
      <c r="O31" s="808"/>
      <c r="P31" s="807"/>
      <c r="Q31" s="807"/>
      <c r="R31" s="807"/>
      <c r="S31" s="807"/>
      <c r="T31" s="807"/>
      <c r="U31" s="807"/>
      <c r="V31" s="807"/>
    </row>
    <row r="32" spans="1:85" ht="12.75" customHeight="1" x14ac:dyDescent="0.2">
      <c r="A32" s="804"/>
      <c r="B32" s="805"/>
      <c r="C32" s="806" t="s">
        <v>33</v>
      </c>
      <c r="D32" s="806"/>
      <c r="E32" s="806"/>
      <c r="F32" s="806"/>
      <c r="G32" s="806"/>
      <c r="H32" s="806"/>
      <c r="I32" s="806"/>
      <c r="J32" s="806"/>
      <c r="K32" s="806"/>
      <c r="L32" s="806"/>
      <c r="M32" s="808" t="s">
        <v>34</v>
      </c>
      <c r="N32" s="808"/>
      <c r="O32" s="808"/>
      <c r="P32" s="807"/>
      <c r="Q32" s="807"/>
      <c r="R32" s="807"/>
      <c r="S32" s="807"/>
      <c r="T32" s="807"/>
      <c r="U32" s="807"/>
      <c r="V32" s="807"/>
    </row>
    <row r="33" spans="1:85" ht="25.5" customHeight="1" x14ac:dyDescent="0.2">
      <c r="A33" s="804"/>
      <c r="B33" s="805"/>
      <c r="C33" s="806" t="s">
        <v>35</v>
      </c>
      <c r="D33" s="806"/>
      <c r="E33" s="806"/>
      <c r="F33" s="806" t="s">
        <v>36</v>
      </c>
      <c r="G33" s="806"/>
      <c r="H33" s="806"/>
      <c r="I33" s="808" t="s">
        <v>37</v>
      </c>
      <c r="J33" s="808"/>
      <c r="K33" s="808" t="s">
        <v>38</v>
      </c>
      <c r="L33" s="808"/>
      <c r="M33" s="808"/>
      <c r="N33" s="807" t="s">
        <v>39</v>
      </c>
      <c r="O33" s="807" t="s">
        <v>40</v>
      </c>
      <c r="P33" s="807"/>
      <c r="Q33" s="807"/>
      <c r="R33" s="807"/>
      <c r="S33" s="807"/>
      <c r="T33" s="807"/>
      <c r="U33" s="807"/>
      <c r="V33" s="807"/>
    </row>
    <row r="34" spans="1:85" s="209" customFormat="1" ht="101.25" customHeight="1" x14ac:dyDescent="0.2">
      <c r="A34" s="804"/>
      <c r="B34" s="805"/>
      <c r="C34" s="208" t="s">
        <v>41</v>
      </c>
      <c r="D34" s="308" t="s">
        <v>42</v>
      </c>
      <c r="E34" s="208" t="s">
        <v>43</v>
      </c>
      <c r="F34" s="208" t="s">
        <v>44</v>
      </c>
      <c r="G34" s="308" t="s">
        <v>45</v>
      </c>
      <c r="H34" s="208" t="s">
        <v>46</v>
      </c>
      <c r="I34" s="308" t="s">
        <v>47</v>
      </c>
      <c r="J34" s="308" t="s">
        <v>48</v>
      </c>
      <c r="K34" s="308" t="s">
        <v>49</v>
      </c>
      <c r="L34" s="308" t="s">
        <v>50</v>
      </c>
      <c r="M34" s="808"/>
      <c r="N34" s="807"/>
      <c r="O34" s="807"/>
      <c r="P34" s="807"/>
      <c r="Q34" s="807"/>
      <c r="R34" s="807"/>
      <c r="S34" s="807"/>
      <c r="T34" s="807"/>
      <c r="U34" s="807"/>
      <c r="V34" s="807"/>
      <c r="W34" s="411"/>
      <c r="X34" s="412"/>
      <c r="Y34" s="411"/>
      <c r="Z34" s="411"/>
      <c r="AA34" s="411"/>
      <c r="AB34" s="411"/>
      <c r="AC34" s="411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</row>
    <row r="35" spans="1:85" s="130" customFormat="1" x14ac:dyDescent="0.2">
      <c r="A35" s="128" t="s">
        <v>4</v>
      </c>
      <c r="B35" s="128" t="s">
        <v>5</v>
      </c>
      <c r="C35" s="128" t="s">
        <v>6</v>
      </c>
      <c r="D35" s="128" t="s">
        <v>7</v>
      </c>
      <c r="E35" s="128" t="s">
        <v>51</v>
      </c>
      <c r="F35" s="128" t="s">
        <v>52</v>
      </c>
      <c r="G35" s="128" t="s">
        <v>53</v>
      </c>
      <c r="H35" s="128" t="s">
        <v>54</v>
      </c>
      <c r="I35" s="128" t="s">
        <v>55</v>
      </c>
      <c r="J35" s="128" t="s">
        <v>56</v>
      </c>
      <c r="K35" s="128" t="s">
        <v>57</v>
      </c>
      <c r="L35" s="128" t="s">
        <v>58</v>
      </c>
      <c r="M35" s="128" t="s">
        <v>59</v>
      </c>
      <c r="N35" s="128" t="s">
        <v>60</v>
      </c>
      <c r="O35" s="128" t="s">
        <v>61</v>
      </c>
      <c r="P35" s="131" t="s">
        <v>62</v>
      </c>
      <c r="Q35" s="128" t="s">
        <v>63</v>
      </c>
      <c r="R35" s="128" t="s">
        <v>64</v>
      </c>
      <c r="S35" s="128" t="s">
        <v>65</v>
      </c>
      <c r="T35" s="131" t="s">
        <v>66</v>
      </c>
      <c r="U35" s="128" t="s">
        <v>67</v>
      </c>
      <c r="V35" s="128" t="s">
        <v>68</v>
      </c>
      <c r="W35" s="411"/>
      <c r="X35" s="412"/>
      <c r="Y35" s="411"/>
      <c r="Z35" s="411"/>
      <c r="AA35" s="411"/>
      <c r="AB35" s="411"/>
      <c r="AC35" s="411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</row>
    <row r="36" spans="1:85" s="130" customFormat="1" ht="21.75" customHeight="1" x14ac:dyDescent="0.2">
      <c r="A36" s="131" t="s">
        <v>4</v>
      </c>
      <c r="B36" s="131" t="s">
        <v>490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50" t="s">
        <v>4</v>
      </c>
      <c r="N36" s="251"/>
      <c r="O36" s="250"/>
      <c r="P36" s="252" t="s">
        <v>466</v>
      </c>
      <c r="Q36" s="346">
        <f>T36/S36</f>
        <v>0.93437499999999996</v>
      </c>
      <c r="R36" s="253" t="s">
        <v>547</v>
      </c>
      <c r="S36" s="347">
        <v>8</v>
      </c>
      <c r="T36" s="489">
        <v>7.4749999999999996</v>
      </c>
      <c r="U36" s="253" t="s">
        <v>548</v>
      </c>
      <c r="V36" s="298" t="s">
        <v>579</v>
      </c>
      <c r="W36" s="418"/>
      <c r="X36" s="412"/>
      <c r="Y36" s="411"/>
      <c r="Z36" s="411"/>
      <c r="AA36" s="411"/>
      <c r="AB36" s="411"/>
      <c r="AC36" s="411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</row>
    <row r="37" spans="1:85" s="132" customFormat="1" ht="20.25" customHeight="1" x14ac:dyDescent="0.2">
      <c r="A37" s="367" t="s">
        <v>5</v>
      </c>
      <c r="B37" s="367" t="s">
        <v>490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8">
        <v>1</v>
      </c>
      <c r="N37" s="368"/>
      <c r="O37" s="368"/>
      <c r="P37" s="361" t="s">
        <v>549</v>
      </c>
      <c r="Q37" s="362">
        <f>T37/S37</f>
        <v>0.15765000000000001</v>
      </c>
      <c r="R37" s="363" t="s">
        <v>552</v>
      </c>
      <c r="S37" s="369">
        <v>1</v>
      </c>
      <c r="T37" s="490">
        <v>0.15765000000000001</v>
      </c>
      <c r="U37" s="368" t="s">
        <v>550</v>
      </c>
      <c r="V37" s="370" t="s">
        <v>553</v>
      </c>
      <c r="W37" s="419"/>
      <c r="X37" s="410"/>
      <c r="Y37" s="419"/>
      <c r="Z37" s="419"/>
      <c r="AA37" s="419"/>
      <c r="AB37" s="419"/>
      <c r="AC37" s="419"/>
    </row>
    <row r="38" spans="1:85" s="132" customFormat="1" ht="18.75" customHeight="1" x14ac:dyDescent="0.2">
      <c r="A38" s="258" t="s">
        <v>6</v>
      </c>
      <c r="B38" s="258" t="s">
        <v>490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345">
        <v>1</v>
      </c>
      <c r="N38" s="251"/>
      <c r="O38" s="251"/>
      <c r="P38" s="327" t="s">
        <v>562</v>
      </c>
      <c r="Q38" s="365">
        <f>T38/S38</f>
        <v>6.1800000000000001E-2</v>
      </c>
      <c r="R38" s="249" t="s">
        <v>552</v>
      </c>
      <c r="S38" s="249">
        <v>90</v>
      </c>
      <c r="T38" s="331">
        <v>5.5620000000000003</v>
      </c>
      <c r="U38" s="251" t="s">
        <v>565</v>
      </c>
      <c r="V38" s="371" t="s">
        <v>564</v>
      </c>
      <c r="W38" s="419"/>
      <c r="X38" s="420" t="s">
        <v>561</v>
      </c>
      <c r="Y38" s="419"/>
      <c r="Z38" s="419"/>
      <c r="AA38" s="419"/>
      <c r="AB38" s="419"/>
      <c r="AC38" s="419"/>
    </row>
    <row r="39" spans="1:85" s="132" customFormat="1" ht="20.25" customHeight="1" x14ac:dyDescent="0.2">
      <c r="A39" s="258" t="s">
        <v>7</v>
      </c>
      <c r="B39" s="258" t="s">
        <v>490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345">
        <v>1</v>
      </c>
      <c r="N39" s="251"/>
      <c r="O39" s="251"/>
      <c r="P39" s="327" t="s">
        <v>570</v>
      </c>
      <c r="Q39" s="365">
        <f>T39/S39</f>
        <v>2.48</v>
      </c>
      <c r="R39" s="249" t="s">
        <v>552</v>
      </c>
      <c r="S39" s="249">
        <v>1</v>
      </c>
      <c r="T39" s="331">
        <v>2.48</v>
      </c>
      <c r="U39" s="251" t="s">
        <v>571</v>
      </c>
      <c r="V39" s="250" t="s">
        <v>572</v>
      </c>
      <c r="W39" s="419"/>
      <c r="X39" s="422" t="s">
        <v>573</v>
      </c>
      <c r="Y39" s="435"/>
      <c r="Z39" s="435"/>
      <c r="AA39" s="419"/>
      <c r="AB39" s="419"/>
      <c r="AC39" s="419"/>
    </row>
    <row r="40" spans="1:85" x14ac:dyDescent="0.2">
      <c r="V40" s="334" t="s">
        <v>173</v>
      </c>
    </row>
    <row r="41" spans="1:85" ht="10.5" customHeight="1" x14ac:dyDescent="0.2">
      <c r="U41" s="239"/>
      <c r="V41" s="334" t="s">
        <v>15</v>
      </c>
    </row>
    <row r="43" spans="1:85" s="343" customFormat="1" ht="15.75" x14ac:dyDescent="0.25">
      <c r="A43" s="800" t="s">
        <v>20</v>
      </c>
      <c r="B43" s="800"/>
      <c r="C43" s="800"/>
      <c r="D43" s="800"/>
      <c r="E43" s="800"/>
      <c r="F43" s="800"/>
      <c r="G43" s="800"/>
      <c r="H43" s="800"/>
      <c r="I43" s="800"/>
      <c r="J43" s="800"/>
      <c r="K43" s="800"/>
      <c r="L43" s="800"/>
      <c r="M43" s="800"/>
      <c r="N43" s="800"/>
      <c r="O43" s="800"/>
      <c r="P43" s="800"/>
      <c r="Q43" s="800"/>
      <c r="R43" s="800"/>
      <c r="S43" s="800"/>
      <c r="T43" s="800"/>
      <c r="U43" s="800"/>
      <c r="V43" s="800"/>
      <c r="W43" s="413"/>
      <c r="X43" s="414"/>
      <c r="Y43" s="413"/>
      <c r="Z43" s="413"/>
      <c r="AA43" s="413"/>
      <c r="AB43" s="413"/>
      <c r="AC43" s="413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</row>
    <row r="44" spans="1:85" s="18" customFormat="1" ht="15.75" x14ac:dyDescent="0.25">
      <c r="M44" s="19" t="s">
        <v>21</v>
      </c>
      <c r="N44" s="801" t="s">
        <v>16</v>
      </c>
      <c r="O44" s="801"/>
      <c r="P44" s="801"/>
      <c r="Q44" s="801"/>
      <c r="R44" s="801"/>
      <c r="S44" s="801"/>
      <c r="T44" s="801"/>
      <c r="V44" s="343"/>
      <c r="W44" s="413"/>
      <c r="X44" s="414"/>
      <c r="Y44" s="413"/>
      <c r="Z44" s="413"/>
      <c r="AA44" s="413"/>
      <c r="AB44" s="413"/>
      <c r="AC44" s="413"/>
    </row>
    <row r="45" spans="1:85" s="205" customFormat="1" ht="15.75" x14ac:dyDescent="0.25">
      <c r="N45" s="802" t="s">
        <v>13</v>
      </c>
      <c r="O45" s="802"/>
      <c r="P45" s="802"/>
      <c r="Q45" s="802"/>
      <c r="R45" s="802"/>
      <c r="S45" s="802"/>
      <c r="T45" s="802"/>
      <c r="V45" s="335"/>
      <c r="W45" s="415"/>
      <c r="X45" s="416"/>
      <c r="Y45" s="415"/>
      <c r="Z45" s="415"/>
      <c r="AA45" s="415"/>
      <c r="AB45" s="415"/>
      <c r="AC45" s="415"/>
    </row>
    <row r="46" spans="1:85" s="206" customFormat="1" ht="33.75" customHeight="1" x14ac:dyDescent="0.25">
      <c r="A46" s="803" t="s">
        <v>489</v>
      </c>
      <c r="B46" s="803"/>
      <c r="C46" s="803"/>
      <c r="D46" s="803"/>
      <c r="E46" s="803"/>
      <c r="F46" s="803"/>
      <c r="G46" s="803"/>
      <c r="H46" s="803"/>
      <c r="I46" s="803"/>
      <c r="J46" s="803"/>
      <c r="K46" s="803"/>
      <c r="L46" s="803"/>
      <c r="M46" s="803"/>
      <c r="N46" s="803"/>
      <c r="O46" s="803"/>
      <c r="P46" s="803"/>
      <c r="Q46" s="803"/>
      <c r="R46" s="803"/>
      <c r="S46" s="803"/>
      <c r="T46" s="803"/>
      <c r="U46" s="803"/>
      <c r="V46" s="803"/>
      <c r="W46" s="415"/>
      <c r="X46" s="416"/>
      <c r="Y46" s="415"/>
      <c r="Z46" s="415"/>
      <c r="AA46" s="415"/>
      <c r="AB46" s="415"/>
      <c r="AC46" s="415"/>
    </row>
    <row r="47" spans="1:85" s="207" customFormat="1" ht="12.75" customHeight="1" x14ac:dyDescent="0.2">
      <c r="A47" s="804" t="s">
        <v>3</v>
      </c>
      <c r="B47" s="805" t="s">
        <v>22</v>
      </c>
      <c r="C47" s="806" t="s">
        <v>23</v>
      </c>
      <c r="D47" s="806"/>
      <c r="E47" s="806"/>
      <c r="F47" s="806"/>
      <c r="G47" s="806"/>
      <c r="H47" s="806"/>
      <c r="I47" s="806"/>
      <c r="J47" s="806"/>
      <c r="K47" s="806"/>
      <c r="L47" s="806"/>
      <c r="M47" s="806"/>
      <c r="N47" s="806"/>
      <c r="O47" s="806"/>
      <c r="P47" s="807" t="s">
        <v>24</v>
      </c>
      <c r="Q47" s="807" t="s">
        <v>25</v>
      </c>
      <c r="R47" s="807" t="s">
        <v>26</v>
      </c>
      <c r="S47" s="807" t="s">
        <v>27</v>
      </c>
      <c r="T47" s="807" t="s">
        <v>28</v>
      </c>
      <c r="U47" s="807" t="s">
        <v>29</v>
      </c>
      <c r="V47" s="807" t="s">
        <v>30</v>
      </c>
      <c r="W47" s="411"/>
      <c r="X47" s="412"/>
      <c r="Y47" s="411"/>
      <c r="Z47" s="411"/>
      <c r="AA47" s="411"/>
      <c r="AB47" s="411"/>
      <c r="AC47" s="411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</row>
    <row r="48" spans="1:85" ht="12.75" customHeight="1" x14ac:dyDescent="0.2">
      <c r="A48" s="804"/>
      <c r="B48" s="805"/>
      <c r="C48" s="806" t="s">
        <v>31</v>
      </c>
      <c r="D48" s="806"/>
      <c r="E48" s="806"/>
      <c r="F48" s="806"/>
      <c r="G48" s="806"/>
      <c r="H48" s="806"/>
      <c r="I48" s="806"/>
      <c r="J48" s="806"/>
      <c r="K48" s="806"/>
      <c r="L48" s="806"/>
      <c r="M48" s="806"/>
      <c r="N48" s="808" t="s">
        <v>32</v>
      </c>
      <c r="O48" s="808"/>
      <c r="P48" s="807"/>
      <c r="Q48" s="807"/>
      <c r="R48" s="807"/>
      <c r="S48" s="807"/>
      <c r="T48" s="807"/>
      <c r="U48" s="807"/>
      <c r="V48" s="807"/>
    </row>
    <row r="49" spans="1:85" ht="12.75" customHeight="1" x14ac:dyDescent="0.2">
      <c r="A49" s="804"/>
      <c r="B49" s="805"/>
      <c r="C49" s="806" t="s">
        <v>33</v>
      </c>
      <c r="D49" s="806"/>
      <c r="E49" s="806"/>
      <c r="F49" s="806"/>
      <c r="G49" s="806"/>
      <c r="H49" s="806"/>
      <c r="I49" s="806"/>
      <c r="J49" s="806"/>
      <c r="K49" s="806"/>
      <c r="L49" s="806"/>
      <c r="M49" s="808" t="s">
        <v>34</v>
      </c>
      <c r="N49" s="808"/>
      <c r="O49" s="808"/>
      <c r="P49" s="807"/>
      <c r="Q49" s="807"/>
      <c r="R49" s="807"/>
      <c r="S49" s="807"/>
      <c r="T49" s="807"/>
      <c r="U49" s="807"/>
      <c r="V49" s="807"/>
    </row>
    <row r="50" spans="1:85" ht="25.5" customHeight="1" x14ac:dyDescent="0.2">
      <c r="A50" s="804"/>
      <c r="B50" s="805"/>
      <c r="C50" s="806" t="s">
        <v>35</v>
      </c>
      <c r="D50" s="806"/>
      <c r="E50" s="806"/>
      <c r="F50" s="806" t="s">
        <v>36</v>
      </c>
      <c r="G50" s="806"/>
      <c r="H50" s="806"/>
      <c r="I50" s="808" t="s">
        <v>37</v>
      </c>
      <c r="J50" s="808"/>
      <c r="K50" s="808" t="s">
        <v>38</v>
      </c>
      <c r="L50" s="808"/>
      <c r="M50" s="808"/>
      <c r="N50" s="807" t="s">
        <v>39</v>
      </c>
      <c r="O50" s="807" t="s">
        <v>40</v>
      </c>
      <c r="P50" s="807"/>
      <c r="Q50" s="807"/>
      <c r="R50" s="807"/>
      <c r="S50" s="807"/>
      <c r="T50" s="807"/>
      <c r="U50" s="807"/>
      <c r="V50" s="807"/>
    </row>
    <row r="51" spans="1:85" s="209" customFormat="1" ht="101.25" customHeight="1" x14ac:dyDescent="0.2">
      <c r="A51" s="804"/>
      <c r="B51" s="805"/>
      <c r="C51" s="208" t="s">
        <v>41</v>
      </c>
      <c r="D51" s="342" t="s">
        <v>42</v>
      </c>
      <c r="E51" s="208" t="s">
        <v>43</v>
      </c>
      <c r="F51" s="208" t="s">
        <v>44</v>
      </c>
      <c r="G51" s="342" t="s">
        <v>45</v>
      </c>
      <c r="H51" s="208" t="s">
        <v>46</v>
      </c>
      <c r="I51" s="342" t="s">
        <v>47</v>
      </c>
      <c r="J51" s="342" t="s">
        <v>48</v>
      </c>
      <c r="K51" s="342" t="s">
        <v>49</v>
      </c>
      <c r="L51" s="342" t="s">
        <v>50</v>
      </c>
      <c r="M51" s="808"/>
      <c r="N51" s="807"/>
      <c r="O51" s="807"/>
      <c r="P51" s="807"/>
      <c r="Q51" s="807"/>
      <c r="R51" s="807"/>
      <c r="S51" s="807"/>
      <c r="T51" s="807"/>
      <c r="U51" s="807"/>
      <c r="V51" s="807"/>
      <c r="W51" s="411"/>
      <c r="X51" s="412"/>
      <c r="Y51" s="411"/>
      <c r="Z51" s="411"/>
      <c r="AA51" s="411"/>
      <c r="AB51" s="411"/>
      <c r="AC51" s="411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</row>
    <row r="52" spans="1:85" s="130" customFormat="1" x14ac:dyDescent="0.2">
      <c r="A52" s="128" t="s">
        <v>4</v>
      </c>
      <c r="B52" s="128" t="s">
        <v>5</v>
      </c>
      <c r="C52" s="128" t="s">
        <v>6</v>
      </c>
      <c r="D52" s="128" t="s">
        <v>7</v>
      </c>
      <c r="E52" s="128" t="s">
        <v>51</v>
      </c>
      <c r="F52" s="128" t="s">
        <v>52</v>
      </c>
      <c r="G52" s="128" t="s">
        <v>53</v>
      </c>
      <c r="H52" s="128" t="s">
        <v>54</v>
      </c>
      <c r="I52" s="128" t="s">
        <v>55</v>
      </c>
      <c r="J52" s="128" t="s">
        <v>56</v>
      </c>
      <c r="K52" s="128" t="s">
        <v>57</v>
      </c>
      <c r="L52" s="128" t="s">
        <v>58</v>
      </c>
      <c r="M52" s="128" t="s">
        <v>59</v>
      </c>
      <c r="N52" s="128" t="s">
        <v>60</v>
      </c>
      <c r="O52" s="128" t="s">
        <v>61</v>
      </c>
      <c r="P52" s="131" t="s">
        <v>62</v>
      </c>
      <c r="Q52" s="128" t="s">
        <v>63</v>
      </c>
      <c r="R52" s="128" t="s">
        <v>64</v>
      </c>
      <c r="S52" s="128" t="s">
        <v>65</v>
      </c>
      <c r="T52" s="131" t="s">
        <v>66</v>
      </c>
      <c r="U52" s="128" t="s">
        <v>67</v>
      </c>
      <c r="V52" s="128" t="s">
        <v>68</v>
      </c>
      <c r="W52" s="411"/>
      <c r="X52" s="412"/>
      <c r="Y52" s="411"/>
      <c r="Z52" s="411"/>
      <c r="AA52" s="411"/>
      <c r="AB52" s="411"/>
      <c r="AC52" s="411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</row>
    <row r="53" spans="1:85" s="132" customFormat="1" ht="20.25" customHeight="1" x14ac:dyDescent="0.2">
      <c r="A53" s="367" t="s">
        <v>4</v>
      </c>
      <c r="B53" s="131" t="s">
        <v>488</v>
      </c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8">
        <v>1</v>
      </c>
      <c r="N53" s="368"/>
      <c r="O53" s="368"/>
      <c r="P53" s="361" t="s">
        <v>549</v>
      </c>
      <c r="Q53" s="362">
        <f>T53/S53</f>
        <v>0.13829</v>
      </c>
      <c r="R53" s="363" t="s">
        <v>552</v>
      </c>
      <c r="S53" s="369">
        <v>1</v>
      </c>
      <c r="T53" s="490">
        <v>0.13829</v>
      </c>
      <c r="U53" s="368" t="s">
        <v>550</v>
      </c>
      <c r="V53" s="370" t="s">
        <v>659</v>
      </c>
      <c r="W53" s="419"/>
      <c r="X53" s="410"/>
      <c r="Y53" s="419"/>
      <c r="Z53" s="419"/>
      <c r="AA53" s="419"/>
      <c r="AB53" s="419"/>
      <c r="AC53" s="419"/>
    </row>
    <row r="54" spans="1:85" s="132" customFormat="1" ht="18.75" customHeight="1" x14ac:dyDescent="0.2">
      <c r="A54" s="131"/>
      <c r="B54" s="131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5"/>
      <c r="N54" s="345"/>
      <c r="O54" s="345"/>
      <c r="P54" s="255"/>
      <c r="Q54" s="256"/>
      <c r="R54" s="344"/>
      <c r="S54" s="344"/>
      <c r="T54" s="257"/>
      <c r="U54" s="345"/>
      <c r="V54" s="300"/>
      <c r="W54" s="419"/>
      <c r="X54" s="410"/>
      <c r="Y54" s="419"/>
      <c r="Z54" s="419"/>
      <c r="AA54" s="419"/>
      <c r="AB54" s="419"/>
      <c r="AC54" s="419"/>
    </row>
    <row r="55" spans="1:85" s="132" customFormat="1" ht="13.5" customHeight="1" x14ac:dyDescent="0.2">
      <c r="A55" s="222"/>
      <c r="B55" s="222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372"/>
      <c r="N55" s="372"/>
      <c r="O55" s="372"/>
      <c r="P55" s="373"/>
      <c r="Q55" s="374"/>
      <c r="R55" s="204"/>
      <c r="S55" s="204"/>
      <c r="T55" s="375"/>
      <c r="U55" s="373"/>
      <c r="V55" s="376"/>
      <c r="W55" s="419"/>
      <c r="X55" s="410"/>
      <c r="Y55" s="419"/>
      <c r="Z55" s="419"/>
      <c r="AA55" s="419"/>
      <c r="AB55" s="419"/>
      <c r="AC55" s="419"/>
    </row>
    <row r="56" spans="1:85" x14ac:dyDescent="0.2">
      <c r="V56" s="334" t="s">
        <v>173</v>
      </c>
    </row>
    <row r="57" spans="1:85" ht="10.5" customHeight="1" x14ac:dyDescent="0.2">
      <c r="U57" s="239"/>
      <c r="V57" s="334" t="s">
        <v>15</v>
      </c>
    </row>
    <row r="59" spans="1:85" s="343" customFormat="1" ht="15.75" x14ac:dyDescent="0.25">
      <c r="A59" s="800" t="s">
        <v>20</v>
      </c>
      <c r="B59" s="800"/>
      <c r="C59" s="800"/>
      <c r="D59" s="800"/>
      <c r="E59" s="800"/>
      <c r="F59" s="800"/>
      <c r="G59" s="800"/>
      <c r="H59" s="800"/>
      <c r="I59" s="800"/>
      <c r="J59" s="800"/>
      <c r="K59" s="800"/>
      <c r="L59" s="800"/>
      <c r="M59" s="800"/>
      <c r="N59" s="800"/>
      <c r="O59" s="800"/>
      <c r="P59" s="800"/>
      <c r="Q59" s="800"/>
      <c r="R59" s="800"/>
      <c r="S59" s="800"/>
      <c r="T59" s="800"/>
      <c r="U59" s="800"/>
      <c r="V59" s="800"/>
      <c r="W59" s="413"/>
      <c r="X59" s="414"/>
      <c r="Y59" s="413"/>
      <c r="Z59" s="413"/>
      <c r="AA59" s="413"/>
      <c r="AB59" s="413"/>
      <c r="AC59" s="413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</row>
    <row r="60" spans="1:85" s="18" customFormat="1" ht="15.75" x14ac:dyDescent="0.25">
      <c r="M60" s="19" t="s">
        <v>21</v>
      </c>
      <c r="N60" s="801" t="s">
        <v>16</v>
      </c>
      <c r="O60" s="801"/>
      <c r="P60" s="801"/>
      <c r="Q60" s="801"/>
      <c r="R60" s="801"/>
      <c r="S60" s="801"/>
      <c r="T60" s="801"/>
      <c r="V60" s="343"/>
      <c r="W60" s="413"/>
      <c r="X60" s="414"/>
      <c r="Y60" s="413"/>
      <c r="Z60" s="413"/>
      <c r="AA60" s="413"/>
      <c r="AB60" s="413"/>
      <c r="AC60" s="413"/>
    </row>
    <row r="61" spans="1:85" s="205" customFormat="1" ht="15.75" x14ac:dyDescent="0.25">
      <c r="N61" s="802" t="s">
        <v>13</v>
      </c>
      <c r="O61" s="802"/>
      <c r="P61" s="802"/>
      <c r="Q61" s="802"/>
      <c r="R61" s="802"/>
      <c r="S61" s="802"/>
      <c r="T61" s="802"/>
      <c r="V61" s="335"/>
      <c r="W61" s="415"/>
      <c r="X61" s="416"/>
      <c r="Y61" s="415"/>
      <c r="Z61" s="415"/>
      <c r="AA61" s="415"/>
      <c r="AB61" s="415"/>
      <c r="AC61" s="415"/>
    </row>
    <row r="62" spans="1:85" s="206" customFormat="1" ht="33.75" customHeight="1" x14ac:dyDescent="0.25">
      <c r="A62" s="803" t="s">
        <v>486</v>
      </c>
      <c r="B62" s="803"/>
      <c r="C62" s="803"/>
      <c r="D62" s="803"/>
      <c r="E62" s="803"/>
      <c r="F62" s="803"/>
      <c r="G62" s="803"/>
      <c r="H62" s="803"/>
      <c r="I62" s="803"/>
      <c r="J62" s="803"/>
      <c r="K62" s="803"/>
      <c r="L62" s="803"/>
      <c r="M62" s="803"/>
      <c r="N62" s="803"/>
      <c r="O62" s="803"/>
      <c r="P62" s="803"/>
      <c r="Q62" s="803"/>
      <c r="R62" s="803"/>
      <c r="S62" s="803"/>
      <c r="T62" s="803"/>
      <c r="U62" s="803"/>
      <c r="V62" s="803"/>
      <c r="W62" s="415"/>
      <c r="X62" s="416"/>
      <c r="Y62" s="415"/>
      <c r="Z62" s="415"/>
      <c r="AA62" s="415"/>
      <c r="AB62" s="415"/>
      <c r="AC62" s="415"/>
    </row>
    <row r="63" spans="1:85" s="207" customFormat="1" ht="12.75" customHeight="1" x14ac:dyDescent="0.2">
      <c r="A63" s="804" t="s">
        <v>3</v>
      </c>
      <c r="B63" s="805" t="s">
        <v>22</v>
      </c>
      <c r="C63" s="806" t="s">
        <v>23</v>
      </c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7" t="s">
        <v>24</v>
      </c>
      <c r="Q63" s="807" t="s">
        <v>25</v>
      </c>
      <c r="R63" s="807" t="s">
        <v>26</v>
      </c>
      <c r="S63" s="807" t="s">
        <v>27</v>
      </c>
      <c r="T63" s="807" t="s">
        <v>28</v>
      </c>
      <c r="U63" s="807" t="s">
        <v>29</v>
      </c>
      <c r="V63" s="807" t="s">
        <v>30</v>
      </c>
      <c r="W63" s="411"/>
      <c r="X63" s="412"/>
      <c r="Y63" s="411"/>
      <c r="Z63" s="411"/>
      <c r="AA63" s="411"/>
      <c r="AB63" s="411"/>
      <c r="AC63" s="411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</row>
    <row r="64" spans="1:85" ht="12.75" customHeight="1" x14ac:dyDescent="0.2">
      <c r="A64" s="804"/>
      <c r="B64" s="805"/>
      <c r="C64" s="806" t="s">
        <v>31</v>
      </c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8" t="s">
        <v>32</v>
      </c>
      <c r="O64" s="808"/>
      <c r="P64" s="807"/>
      <c r="Q64" s="807"/>
      <c r="R64" s="807"/>
      <c r="S64" s="807"/>
      <c r="T64" s="807"/>
      <c r="U64" s="807"/>
      <c r="V64" s="807"/>
    </row>
    <row r="65" spans="1:85" ht="12.75" customHeight="1" x14ac:dyDescent="0.2">
      <c r="A65" s="804"/>
      <c r="B65" s="805"/>
      <c r="C65" s="806" t="s">
        <v>33</v>
      </c>
      <c r="D65" s="806"/>
      <c r="E65" s="806"/>
      <c r="F65" s="806"/>
      <c r="G65" s="806"/>
      <c r="H65" s="806"/>
      <c r="I65" s="806"/>
      <c r="J65" s="806"/>
      <c r="K65" s="806"/>
      <c r="L65" s="806"/>
      <c r="M65" s="808" t="s">
        <v>34</v>
      </c>
      <c r="N65" s="808"/>
      <c r="O65" s="808"/>
      <c r="P65" s="807"/>
      <c r="Q65" s="807"/>
      <c r="R65" s="807"/>
      <c r="S65" s="807"/>
      <c r="T65" s="807"/>
      <c r="U65" s="807"/>
      <c r="V65" s="807"/>
    </row>
    <row r="66" spans="1:85" ht="25.5" customHeight="1" x14ac:dyDescent="0.2">
      <c r="A66" s="804"/>
      <c r="B66" s="805"/>
      <c r="C66" s="806" t="s">
        <v>35</v>
      </c>
      <c r="D66" s="806"/>
      <c r="E66" s="806"/>
      <c r="F66" s="806" t="s">
        <v>36</v>
      </c>
      <c r="G66" s="806"/>
      <c r="H66" s="806"/>
      <c r="I66" s="808" t="s">
        <v>37</v>
      </c>
      <c r="J66" s="808"/>
      <c r="K66" s="808" t="s">
        <v>38</v>
      </c>
      <c r="L66" s="808"/>
      <c r="M66" s="808"/>
      <c r="N66" s="807" t="s">
        <v>39</v>
      </c>
      <c r="O66" s="807" t="s">
        <v>40</v>
      </c>
      <c r="P66" s="807"/>
      <c r="Q66" s="807"/>
      <c r="R66" s="807"/>
      <c r="S66" s="807"/>
      <c r="T66" s="807"/>
      <c r="U66" s="807"/>
      <c r="V66" s="807"/>
    </row>
    <row r="67" spans="1:85" s="209" customFormat="1" ht="101.25" customHeight="1" x14ac:dyDescent="0.2">
      <c r="A67" s="804"/>
      <c r="B67" s="805"/>
      <c r="C67" s="208" t="s">
        <v>41</v>
      </c>
      <c r="D67" s="342" t="s">
        <v>42</v>
      </c>
      <c r="E67" s="208" t="s">
        <v>43</v>
      </c>
      <c r="F67" s="208" t="s">
        <v>44</v>
      </c>
      <c r="G67" s="342" t="s">
        <v>45</v>
      </c>
      <c r="H67" s="208" t="s">
        <v>46</v>
      </c>
      <c r="I67" s="342" t="s">
        <v>47</v>
      </c>
      <c r="J67" s="342" t="s">
        <v>48</v>
      </c>
      <c r="K67" s="342" t="s">
        <v>49</v>
      </c>
      <c r="L67" s="342" t="s">
        <v>50</v>
      </c>
      <c r="M67" s="808"/>
      <c r="N67" s="807"/>
      <c r="O67" s="807"/>
      <c r="P67" s="807"/>
      <c r="Q67" s="807"/>
      <c r="R67" s="807"/>
      <c r="S67" s="807"/>
      <c r="T67" s="807"/>
      <c r="U67" s="807"/>
      <c r="V67" s="807"/>
      <c r="W67" s="411"/>
      <c r="X67" s="412"/>
      <c r="Y67" s="411"/>
      <c r="Z67" s="411"/>
      <c r="AA67" s="411"/>
      <c r="AB67" s="411"/>
      <c r="AC67" s="411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</row>
    <row r="68" spans="1:85" s="130" customFormat="1" x14ac:dyDescent="0.2">
      <c r="A68" s="390" t="s">
        <v>4</v>
      </c>
      <c r="B68" s="390" t="s">
        <v>5</v>
      </c>
      <c r="C68" s="390" t="s">
        <v>6</v>
      </c>
      <c r="D68" s="390" t="s">
        <v>7</v>
      </c>
      <c r="E68" s="390" t="s">
        <v>51</v>
      </c>
      <c r="F68" s="390" t="s">
        <v>52</v>
      </c>
      <c r="G68" s="390" t="s">
        <v>53</v>
      </c>
      <c r="H68" s="390" t="s">
        <v>54</v>
      </c>
      <c r="I68" s="390" t="s">
        <v>55</v>
      </c>
      <c r="J68" s="390" t="s">
        <v>56</v>
      </c>
      <c r="K68" s="390" t="s">
        <v>57</v>
      </c>
      <c r="L68" s="390" t="s">
        <v>58</v>
      </c>
      <c r="M68" s="390" t="s">
        <v>59</v>
      </c>
      <c r="N68" s="390" t="s">
        <v>60</v>
      </c>
      <c r="O68" s="390" t="s">
        <v>61</v>
      </c>
      <c r="P68" s="367" t="s">
        <v>62</v>
      </c>
      <c r="Q68" s="390" t="s">
        <v>63</v>
      </c>
      <c r="R68" s="390" t="s">
        <v>64</v>
      </c>
      <c r="S68" s="390" t="s">
        <v>65</v>
      </c>
      <c r="T68" s="367" t="s">
        <v>66</v>
      </c>
      <c r="U68" s="390" t="s">
        <v>67</v>
      </c>
      <c r="V68" s="390" t="s">
        <v>68</v>
      </c>
      <c r="W68" s="411"/>
      <c r="X68" s="412"/>
      <c r="Y68" s="411"/>
      <c r="Z68" s="411"/>
      <c r="AA68" s="411"/>
      <c r="AB68" s="411"/>
      <c r="AC68" s="411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</row>
    <row r="69" spans="1:85" s="130" customFormat="1" ht="21.75" customHeight="1" x14ac:dyDescent="0.2">
      <c r="A69" s="258" t="s">
        <v>4</v>
      </c>
      <c r="B69" s="258" t="s">
        <v>487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50" t="s">
        <v>4</v>
      </c>
      <c r="N69" s="251"/>
      <c r="O69" s="250"/>
      <c r="P69" s="398" t="s">
        <v>603</v>
      </c>
      <c r="Q69" s="365">
        <f>T69/S69</f>
        <v>1.365</v>
      </c>
      <c r="R69" s="253" t="s">
        <v>547</v>
      </c>
      <c r="S69" s="347">
        <v>2</v>
      </c>
      <c r="T69" s="489">
        <v>2.73</v>
      </c>
      <c r="U69" s="253" t="s">
        <v>548</v>
      </c>
      <c r="V69" s="347" t="s">
        <v>602</v>
      </c>
      <c r="W69" s="423"/>
      <c r="X69" s="424"/>
      <c r="Y69" s="425"/>
      <c r="Z69" s="425"/>
      <c r="AA69" s="425"/>
      <c r="AB69" s="425"/>
      <c r="AC69" s="425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</row>
    <row r="70" spans="1:85" s="130" customFormat="1" ht="21.75" customHeight="1" x14ac:dyDescent="0.2">
      <c r="A70" s="258" t="s">
        <v>5</v>
      </c>
      <c r="B70" s="258" t="s">
        <v>487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50" t="s">
        <v>4</v>
      </c>
      <c r="N70" s="251"/>
      <c r="O70" s="250"/>
      <c r="P70" s="399" t="s">
        <v>601</v>
      </c>
      <c r="Q70" s="365">
        <f>T70/S70</f>
        <v>1.365</v>
      </c>
      <c r="R70" s="253" t="s">
        <v>547</v>
      </c>
      <c r="S70" s="347">
        <v>17</v>
      </c>
      <c r="T70" s="489">
        <v>23.204999999999998</v>
      </c>
      <c r="U70" s="253" t="s">
        <v>548</v>
      </c>
      <c r="V70" s="347" t="s">
        <v>602</v>
      </c>
      <c r="W70" s="423"/>
      <c r="X70" s="424"/>
      <c r="Y70" s="425"/>
      <c r="Z70" s="425"/>
      <c r="AA70" s="425"/>
      <c r="AB70" s="425"/>
      <c r="AC70" s="425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</row>
    <row r="71" spans="1:85" s="130" customFormat="1" ht="21.75" customHeight="1" x14ac:dyDescent="0.2">
      <c r="A71" s="258" t="s">
        <v>6</v>
      </c>
      <c r="B71" s="258" t="s">
        <v>487</v>
      </c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50" t="s">
        <v>4</v>
      </c>
      <c r="N71" s="251"/>
      <c r="O71" s="250"/>
      <c r="P71" s="398" t="s">
        <v>604</v>
      </c>
      <c r="Q71" s="365">
        <f>T71/S71</f>
        <v>0.90999999999999992</v>
      </c>
      <c r="R71" s="253" t="s">
        <v>547</v>
      </c>
      <c r="S71" s="347">
        <v>5</v>
      </c>
      <c r="T71" s="489">
        <v>4.55</v>
      </c>
      <c r="U71" s="253" t="s">
        <v>548</v>
      </c>
      <c r="V71" s="347" t="s">
        <v>602</v>
      </c>
      <c r="W71" s="423"/>
      <c r="X71" s="424"/>
      <c r="Y71" s="425"/>
      <c r="Z71" s="425"/>
      <c r="AA71" s="425"/>
      <c r="AB71" s="425"/>
      <c r="AC71" s="425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</row>
    <row r="72" spans="1:85" s="132" customFormat="1" ht="20.25" customHeight="1" x14ac:dyDescent="0.2">
      <c r="A72" s="258" t="s">
        <v>7</v>
      </c>
      <c r="B72" s="258" t="s">
        <v>487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50" t="s">
        <v>4</v>
      </c>
      <c r="N72" s="251"/>
      <c r="O72" s="250"/>
      <c r="P72" s="327" t="s">
        <v>549</v>
      </c>
      <c r="Q72" s="365">
        <f>T72/S72</f>
        <v>0.31859999999999999</v>
      </c>
      <c r="R72" s="249" t="s">
        <v>552</v>
      </c>
      <c r="S72" s="391">
        <v>1</v>
      </c>
      <c r="T72" s="491">
        <v>0.31859999999999999</v>
      </c>
      <c r="U72" s="251" t="s">
        <v>550</v>
      </c>
      <c r="V72" s="250" t="s">
        <v>660</v>
      </c>
      <c r="W72" s="423"/>
      <c r="X72" s="420"/>
      <c r="Y72" s="419"/>
      <c r="Z72" s="419"/>
      <c r="AA72" s="426"/>
      <c r="AB72" s="426"/>
      <c r="AC72" s="426"/>
    </row>
    <row r="73" spans="1:85" s="132" customFormat="1" ht="18.75" customHeight="1" x14ac:dyDescent="0.2">
      <c r="A73" s="258" t="s">
        <v>51</v>
      </c>
      <c r="B73" s="258" t="s">
        <v>487</v>
      </c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50" t="s">
        <v>4</v>
      </c>
      <c r="N73" s="251"/>
      <c r="O73" s="250"/>
      <c r="P73" s="327" t="s">
        <v>580</v>
      </c>
      <c r="Q73" s="365">
        <f>T73/S73</f>
        <v>4.4167333333333336E-2</v>
      </c>
      <c r="R73" s="249" t="s">
        <v>552</v>
      </c>
      <c r="S73" s="249">
        <v>15</v>
      </c>
      <c r="T73" s="331">
        <v>0.66251000000000004</v>
      </c>
      <c r="U73" s="251" t="s">
        <v>607</v>
      </c>
      <c r="V73" s="250" t="s">
        <v>608</v>
      </c>
      <c r="W73" s="423"/>
      <c r="X73" s="810" t="s">
        <v>587</v>
      </c>
      <c r="Y73" s="810"/>
      <c r="Z73" s="810"/>
      <c r="AA73" s="426"/>
      <c r="AB73" s="426"/>
      <c r="AC73" s="426"/>
    </row>
    <row r="74" spans="1:85" s="132" customFormat="1" ht="28.5" customHeight="1" x14ac:dyDescent="0.2">
      <c r="A74" s="258" t="s">
        <v>52</v>
      </c>
      <c r="B74" s="258" t="s">
        <v>487</v>
      </c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50" t="s">
        <v>4</v>
      </c>
      <c r="N74" s="251"/>
      <c r="O74" s="250"/>
      <c r="P74" s="327" t="s">
        <v>581</v>
      </c>
      <c r="Q74" s="365">
        <f t="shared" ref="Q74:Q85" si="1">T74/S74</f>
        <v>5.4181818181818178E-2</v>
      </c>
      <c r="R74" s="249" t="s">
        <v>552</v>
      </c>
      <c r="S74" s="249">
        <v>11</v>
      </c>
      <c r="T74" s="331">
        <v>0.59599999999999997</v>
      </c>
      <c r="U74" s="400" t="s">
        <v>609</v>
      </c>
      <c r="V74" s="250" t="s">
        <v>610</v>
      </c>
      <c r="W74" s="423"/>
      <c r="X74" s="427" t="s">
        <v>586</v>
      </c>
      <c r="Y74" s="427"/>
      <c r="Z74" s="427"/>
      <c r="AA74" s="426"/>
      <c r="AB74" s="426"/>
      <c r="AC74" s="426"/>
    </row>
    <row r="75" spans="1:85" s="132" customFormat="1" ht="28.5" customHeight="1" x14ac:dyDescent="0.2">
      <c r="A75" s="258" t="s">
        <v>53</v>
      </c>
      <c r="B75" s="258" t="s">
        <v>487</v>
      </c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50" t="s">
        <v>4</v>
      </c>
      <c r="N75" s="251"/>
      <c r="O75" s="250"/>
      <c r="P75" s="327" t="s">
        <v>582</v>
      </c>
      <c r="Q75" s="365">
        <f t="shared" si="1"/>
        <v>0.14379727272727272</v>
      </c>
      <c r="R75" s="249" t="s">
        <v>552</v>
      </c>
      <c r="S75" s="249">
        <v>11</v>
      </c>
      <c r="T75" s="331">
        <v>1.5817699999999999</v>
      </c>
      <c r="U75" s="327" t="s">
        <v>609</v>
      </c>
      <c r="V75" s="250" t="s">
        <v>610</v>
      </c>
      <c r="W75" s="423"/>
      <c r="X75" s="427" t="s">
        <v>586</v>
      </c>
      <c r="Y75" s="427"/>
      <c r="Z75" s="427"/>
      <c r="AA75" s="426"/>
      <c r="AB75" s="426"/>
      <c r="AC75" s="426"/>
    </row>
    <row r="76" spans="1:85" s="132" customFormat="1" ht="28.5" customHeight="1" x14ac:dyDescent="0.2">
      <c r="A76" s="258" t="s">
        <v>54</v>
      </c>
      <c r="B76" s="258" t="s">
        <v>487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50" t="s">
        <v>4</v>
      </c>
      <c r="N76" s="251"/>
      <c r="O76" s="250"/>
      <c r="P76" s="327" t="s">
        <v>583</v>
      </c>
      <c r="Q76" s="365">
        <f t="shared" si="1"/>
        <v>6.7522499999999999E-2</v>
      </c>
      <c r="R76" s="249" t="s">
        <v>552</v>
      </c>
      <c r="S76" s="249">
        <v>12</v>
      </c>
      <c r="T76" s="331">
        <v>0.81027000000000005</v>
      </c>
      <c r="U76" s="251" t="s">
        <v>609</v>
      </c>
      <c r="V76" s="250" t="s">
        <v>610</v>
      </c>
      <c r="W76" s="423"/>
      <c r="X76" s="427" t="s">
        <v>586</v>
      </c>
      <c r="Y76" s="427"/>
      <c r="Z76" s="427"/>
      <c r="AA76" s="426"/>
      <c r="AB76" s="426"/>
      <c r="AC76" s="426"/>
    </row>
    <row r="77" spans="1:85" s="132" customFormat="1" ht="28.5" customHeight="1" x14ac:dyDescent="0.2">
      <c r="A77" s="258" t="s">
        <v>55</v>
      </c>
      <c r="B77" s="258" t="s">
        <v>487</v>
      </c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50" t="s">
        <v>4</v>
      </c>
      <c r="N77" s="251"/>
      <c r="O77" s="250"/>
      <c r="P77" s="392" t="s">
        <v>584</v>
      </c>
      <c r="Q77" s="393">
        <f t="shared" si="1"/>
        <v>6.2521000000000007E-2</v>
      </c>
      <c r="R77" s="394" t="s">
        <v>552</v>
      </c>
      <c r="S77" s="394">
        <v>10</v>
      </c>
      <c r="T77" s="395">
        <v>0.62521000000000004</v>
      </c>
      <c r="U77" s="251" t="s">
        <v>609</v>
      </c>
      <c r="V77" s="250" t="s">
        <v>610</v>
      </c>
      <c r="W77" s="423"/>
      <c r="X77" s="427" t="s">
        <v>586</v>
      </c>
      <c r="Y77" s="427"/>
      <c r="Z77" s="427"/>
      <c r="AA77" s="426"/>
      <c r="AB77" s="426"/>
      <c r="AC77" s="426"/>
    </row>
    <row r="78" spans="1:85" s="132" customFormat="1" ht="28.5" customHeight="1" x14ac:dyDescent="0.2">
      <c r="A78" s="258" t="s">
        <v>56</v>
      </c>
      <c r="B78" s="258" t="s">
        <v>487</v>
      </c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50" t="s">
        <v>4</v>
      </c>
      <c r="N78" s="251"/>
      <c r="O78" s="250"/>
      <c r="P78" s="327" t="s">
        <v>585</v>
      </c>
      <c r="Q78" s="365">
        <f t="shared" si="1"/>
        <v>11.66342</v>
      </c>
      <c r="R78" s="249" t="s">
        <v>552</v>
      </c>
      <c r="S78" s="249">
        <v>1</v>
      </c>
      <c r="T78" s="331">
        <v>11.66342</v>
      </c>
      <c r="U78" s="251" t="s">
        <v>605</v>
      </c>
      <c r="V78" s="250" t="s">
        <v>606</v>
      </c>
      <c r="W78" s="423"/>
      <c r="X78" s="427" t="s">
        <v>586</v>
      </c>
      <c r="Y78" s="427"/>
      <c r="Z78" s="427"/>
      <c r="AA78" s="426"/>
      <c r="AB78" s="426"/>
      <c r="AC78" s="426"/>
    </row>
    <row r="79" spans="1:85" s="132" customFormat="1" ht="36" customHeight="1" x14ac:dyDescent="0.2">
      <c r="A79" s="258" t="s">
        <v>57</v>
      </c>
      <c r="B79" s="258" t="s">
        <v>487</v>
      </c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50" t="s">
        <v>4</v>
      </c>
      <c r="N79" s="251"/>
      <c r="O79" s="250"/>
      <c r="P79" s="401" t="s">
        <v>589</v>
      </c>
      <c r="Q79" s="365">
        <f t="shared" si="1"/>
        <v>9.3033333333333336E-3</v>
      </c>
      <c r="R79" s="402" t="s">
        <v>552</v>
      </c>
      <c r="S79" s="403">
        <v>12</v>
      </c>
      <c r="T79" s="331">
        <v>0.11164</v>
      </c>
      <c r="U79" s="251" t="s">
        <v>612</v>
      </c>
      <c r="V79" s="250" t="s">
        <v>611</v>
      </c>
      <c r="W79" s="426"/>
      <c r="X79" s="422" t="s">
        <v>588</v>
      </c>
      <c r="Y79" s="410"/>
      <c r="Z79" s="410"/>
      <c r="AA79" s="426"/>
      <c r="AB79" s="426"/>
      <c r="AC79" s="426"/>
    </row>
    <row r="80" spans="1:85" s="132" customFormat="1" ht="36.75" customHeight="1" x14ac:dyDescent="0.2">
      <c r="A80" s="258" t="s">
        <v>58</v>
      </c>
      <c r="B80" s="258" t="s">
        <v>487</v>
      </c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50" t="s">
        <v>4</v>
      </c>
      <c r="N80" s="251"/>
      <c r="O80" s="250"/>
      <c r="P80" s="401" t="s">
        <v>590</v>
      </c>
      <c r="Q80" s="365">
        <f t="shared" si="1"/>
        <v>1.5488461538461538E-2</v>
      </c>
      <c r="R80" s="402" t="s">
        <v>552</v>
      </c>
      <c r="S80" s="403">
        <v>26</v>
      </c>
      <c r="T80" s="331">
        <v>0.4027</v>
      </c>
      <c r="U80" s="251" t="s">
        <v>612</v>
      </c>
      <c r="V80" s="250" t="s">
        <v>611</v>
      </c>
      <c r="W80" s="426"/>
      <c r="X80" s="422" t="s">
        <v>588</v>
      </c>
      <c r="Y80" s="410"/>
      <c r="Z80" s="410"/>
      <c r="AA80" s="426"/>
      <c r="AB80" s="426"/>
      <c r="AC80" s="426"/>
    </row>
    <row r="81" spans="1:85" s="132" customFormat="1" ht="37.5" customHeight="1" x14ac:dyDescent="0.2">
      <c r="A81" s="258" t="s">
        <v>59</v>
      </c>
      <c r="B81" s="258" t="s">
        <v>487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50" t="s">
        <v>4</v>
      </c>
      <c r="N81" s="251"/>
      <c r="O81" s="250"/>
      <c r="P81" s="401" t="s">
        <v>591</v>
      </c>
      <c r="Q81" s="365">
        <f t="shared" si="1"/>
        <v>1.8831428571428572E-2</v>
      </c>
      <c r="R81" s="402" t="s">
        <v>552</v>
      </c>
      <c r="S81" s="403">
        <v>14</v>
      </c>
      <c r="T81" s="331">
        <v>0.26363999999999999</v>
      </c>
      <c r="U81" s="251" t="s">
        <v>612</v>
      </c>
      <c r="V81" s="250" t="s">
        <v>611</v>
      </c>
      <c r="W81" s="426"/>
      <c r="X81" s="422" t="s">
        <v>588</v>
      </c>
      <c r="Y81" s="410"/>
      <c r="Z81" s="410"/>
      <c r="AA81" s="426"/>
      <c r="AB81" s="426"/>
      <c r="AC81" s="426"/>
    </row>
    <row r="82" spans="1:85" s="132" customFormat="1" ht="33" customHeight="1" x14ac:dyDescent="0.2">
      <c r="A82" s="258" t="s">
        <v>60</v>
      </c>
      <c r="B82" s="258" t="s">
        <v>487</v>
      </c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50" t="s">
        <v>4</v>
      </c>
      <c r="N82" s="251"/>
      <c r="O82" s="250"/>
      <c r="P82" s="401" t="s">
        <v>592</v>
      </c>
      <c r="Q82" s="365">
        <f t="shared" si="1"/>
        <v>0.138875</v>
      </c>
      <c r="R82" s="402" t="s">
        <v>552</v>
      </c>
      <c r="S82" s="403">
        <v>4</v>
      </c>
      <c r="T82" s="331">
        <v>0.55549999999999999</v>
      </c>
      <c r="U82" s="251" t="s">
        <v>612</v>
      </c>
      <c r="V82" s="250" t="s">
        <v>611</v>
      </c>
      <c r="W82" s="426"/>
      <c r="X82" s="422" t="s">
        <v>588</v>
      </c>
      <c r="Y82" s="410"/>
      <c r="Z82" s="410"/>
      <c r="AA82" s="426"/>
      <c r="AB82" s="426"/>
      <c r="AC82" s="426"/>
    </row>
    <row r="83" spans="1:85" s="132" customFormat="1" ht="34.5" customHeight="1" x14ac:dyDescent="0.2">
      <c r="A83" s="258" t="s">
        <v>61</v>
      </c>
      <c r="B83" s="258" t="s">
        <v>487</v>
      </c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50" t="s">
        <v>4</v>
      </c>
      <c r="N83" s="251"/>
      <c r="O83" s="250"/>
      <c r="P83" s="401" t="s">
        <v>593</v>
      </c>
      <c r="Q83" s="365">
        <f t="shared" si="1"/>
        <v>5.4225999999999996E-2</v>
      </c>
      <c r="R83" s="402" t="s">
        <v>552</v>
      </c>
      <c r="S83" s="403">
        <v>10</v>
      </c>
      <c r="T83" s="331">
        <v>0.54225999999999996</v>
      </c>
      <c r="U83" s="251" t="s">
        <v>612</v>
      </c>
      <c r="V83" s="250" t="s">
        <v>611</v>
      </c>
      <c r="W83" s="426"/>
      <c r="X83" s="422" t="s">
        <v>588</v>
      </c>
      <c r="Y83" s="410"/>
      <c r="Z83" s="410"/>
      <c r="AA83" s="426"/>
      <c r="AB83" s="426"/>
      <c r="AC83" s="426"/>
    </row>
    <row r="84" spans="1:85" s="132" customFormat="1" ht="41.25" customHeight="1" x14ac:dyDescent="0.2">
      <c r="A84" s="258" t="s">
        <v>62</v>
      </c>
      <c r="B84" s="258" t="s">
        <v>487</v>
      </c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50" t="s">
        <v>4</v>
      </c>
      <c r="N84" s="251"/>
      <c r="O84" s="250"/>
      <c r="P84" s="401" t="s">
        <v>594</v>
      </c>
      <c r="Q84" s="365">
        <f t="shared" si="1"/>
        <v>1.0331399999999999E-3</v>
      </c>
      <c r="R84" s="402" t="s">
        <v>552</v>
      </c>
      <c r="S84" s="403">
        <v>500</v>
      </c>
      <c r="T84" s="331">
        <v>0.51656999999999997</v>
      </c>
      <c r="U84" s="251" t="s">
        <v>613</v>
      </c>
      <c r="V84" s="250" t="s">
        <v>614</v>
      </c>
      <c r="W84" s="426"/>
      <c r="X84" s="422" t="s">
        <v>588</v>
      </c>
      <c r="Y84" s="410"/>
      <c r="Z84" s="410"/>
      <c r="AA84" s="426"/>
      <c r="AB84" s="426"/>
      <c r="AC84" s="426"/>
    </row>
    <row r="85" spans="1:85" s="132" customFormat="1" ht="28.5" customHeight="1" x14ac:dyDescent="0.2">
      <c r="A85" s="258" t="s">
        <v>63</v>
      </c>
      <c r="B85" s="258" t="s">
        <v>487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50" t="s">
        <v>4</v>
      </c>
      <c r="N85" s="251"/>
      <c r="O85" s="250"/>
      <c r="P85" s="401" t="s">
        <v>595</v>
      </c>
      <c r="Q85" s="365">
        <f t="shared" si="1"/>
        <v>2.2707600000000001E-3</v>
      </c>
      <c r="R85" s="402" t="s">
        <v>552</v>
      </c>
      <c r="S85" s="403">
        <v>500</v>
      </c>
      <c r="T85" s="331">
        <v>1.1353800000000001</v>
      </c>
      <c r="U85" s="251" t="s">
        <v>613</v>
      </c>
      <c r="V85" s="250" t="s">
        <v>614</v>
      </c>
      <c r="W85" s="426"/>
      <c r="X85" s="422" t="s">
        <v>588</v>
      </c>
      <c r="Y85" s="410"/>
      <c r="Z85" s="410"/>
      <c r="AA85" s="426"/>
      <c r="AB85" s="426"/>
      <c r="AC85" s="426"/>
    </row>
    <row r="86" spans="1:85" s="132" customFormat="1" ht="24.75" customHeight="1" x14ac:dyDescent="0.2">
      <c r="A86" s="258" t="s">
        <v>64</v>
      </c>
      <c r="B86" s="258" t="s">
        <v>487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50" t="s">
        <v>4</v>
      </c>
      <c r="N86" s="251"/>
      <c r="O86" s="250"/>
      <c r="P86" s="399" t="s">
        <v>597</v>
      </c>
      <c r="Q86" s="365">
        <f>T86/S86</f>
        <v>9.0629999999999999E-3</v>
      </c>
      <c r="R86" s="402" t="s">
        <v>552</v>
      </c>
      <c r="S86" s="403">
        <v>50</v>
      </c>
      <c r="T86" s="331">
        <v>0.45315</v>
      </c>
      <c r="U86" s="251" t="s">
        <v>613</v>
      </c>
      <c r="V86" s="250" t="s">
        <v>614</v>
      </c>
      <c r="W86" s="426"/>
      <c r="X86" s="422" t="s">
        <v>596</v>
      </c>
      <c r="Y86" s="410"/>
      <c r="Z86" s="410"/>
      <c r="AA86" s="426"/>
      <c r="AB86" s="426"/>
      <c r="AC86" s="426"/>
    </row>
    <row r="87" spans="1:85" s="132" customFormat="1" ht="25.5" customHeight="1" x14ac:dyDescent="0.2">
      <c r="A87" s="258" t="s">
        <v>65</v>
      </c>
      <c r="B87" s="258" t="s">
        <v>487</v>
      </c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50" t="s">
        <v>4</v>
      </c>
      <c r="N87" s="251"/>
      <c r="O87" s="250"/>
      <c r="P87" s="327" t="s">
        <v>598</v>
      </c>
      <c r="Q87" s="365">
        <f>T87/S87</f>
        <v>1.0679399999999999E-2</v>
      </c>
      <c r="R87" s="402" t="s">
        <v>552</v>
      </c>
      <c r="S87" s="249">
        <v>50</v>
      </c>
      <c r="T87" s="331">
        <v>0.53396999999999994</v>
      </c>
      <c r="U87" s="251" t="s">
        <v>613</v>
      </c>
      <c r="V87" s="250" t="s">
        <v>614</v>
      </c>
      <c r="W87" s="426"/>
      <c r="X87" s="422" t="s">
        <v>600</v>
      </c>
      <c r="Y87" s="410"/>
      <c r="Z87" s="410"/>
      <c r="AA87" s="426"/>
      <c r="AB87" s="426"/>
      <c r="AC87" s="426"/>
    </row>
    <row r="88" spans="1:85" s="132" customFormat="1" ht="24" customHeight="1" x14ac:dyDescent="0.2">
      <c r="A88" s="258" t="s">
        <v>66</v>
      </c>
      <c r="B88" s="258" t="s">
        <v>487</v>
      </c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50" t="s">
        <v>4</v>
      </c>
      <c r="N88" s="251"/>
      <c r="O88" s="250"/>
      <c r="P88" s="327" t="s">
        <v>562</v>
      </c>
      <c r="Q88" s="365">
        <f>T88/S88</f>
        <v>8.5199999999999998E-2</v>
      </c>
      <c r="R88" s="402" t="s">
        <v>552</v>
      </c>
      <c r="S88" s="249">
        <v>90</v>
      </c>
      <c r="T88" s="331">
        <v>7.6680000000000001</v>
      </c>
      <c r="U88" s="251" t="s">
        <v>616</v>
      </c>
      <c r="V88" s="402" t="s">
        <v>615</v>
      </c>
      <c r="W88" s="428"/>
      <c r="X88" s="436"/>
      <c r="Y88" s="437"/>
      <c r="Z88" s="437"/>
      <c r="AA88" s="437"/>
      <c r="AB88" s="428"/>
      <c r="AC88" s="428"/>
    </row>
    <row r="89" spans="1:85" s="132" customFormat="1" ht="24" customHeight="1" x14ac:dyDescent="0.2">
      <c r="A89" s="258" t="s">
        <v>67</v>
      </c>
      <c r="B89" s="258" t="s">
        <v>487</v>
      </c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50" t="s">
        <v>4</v>
      </c>
      <c r="N89" s="251"/>
      <c r="O89" s="250"/>
      <c r="P89" s="327" t="s">
        <v>558</v>
      </c>
      <c r="Q89" s="365">
        <f>T89/S89</f>
        <v>2.5166666666666667E-2</v>
      </c>
      <c r="R89" s="402" t="s">
        <v>563</v>
      </c>
      <c r="S89" s="249">
        <v>30</v>
      </c>
      <c r="T89" s="331">
        <v>0.755</v>
      </c>
      <c r="U89" s="251" t="s">
        <v>616</v>
      </c>
      <c r="V89" s="402" t="s">
        <v>617</v>
      </c>
      <c r="W89" s="428"/>
      <c r="X89" s="436"/>
      <c r="Y89" s="437"/>
      <c r="Z89" s="437"/>
      <c r="AA89" s="437"/>
      <c r="AB89" s="428"/>
      <c r="AC89" s="428"/>
    </row>
    <row r="90" spans="1:85" s="132" customFormat="1" ht="26.25" customHeight="1" x14ac:dyDescent="0.2">
      <c r="A90" s="258" t="s">
        <v>68</v>
      </c>
      <c r="B90" s="258" t="s">
        <v>487</v>
      </c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50" t="s">
        <v>4</v>
      </c>
      <c r="N90" s="251"/>
      <c r="O90" s="250"/>
      <c r="P90" s="327" t="s">
        <v>599</v>
      </c>
      <c r="Q90" s="365">
        <f>T90/S90</f>
        <v>6.8440666666666664E-2</v>
      </c>
      <c r="R90" s="402" t="s">
        <v>552</v>
      </c>
      <c r="S90" s="249">
        <v>15</v>
      </c>
      <c r="T90" s="331">
        <v>1.02661</v>
      </c>
      <c r="U90" s="251" t="s">
        <v>616</v>
      </c>
      <c r="V90" s="402" t="s">
        <v>618</v>
      </c>
      <c r="W90" s="428"/>
      <c r="X90" s="436"/>
      <c r="Y90" s="437"/>
      <c r="Z90" s="437"/>
      <c r="AA90" s="437"/>
      <c r="AB90" s="428"/>
      <c r="AC90" s="428"/>
    </row>
    <row r="91" spans="1:85" s="132" customFormat="1" ht="18.75" customHeight="1" x14ac:dyDescent="0.2">
      <c r="A91" s="222"/>
      <c r="B91" s="222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372"/>
      <c r="N91" s="372"/>
      <c r="O91" s="372"/>
      <c r="P91" s="373"/>
      <c r="Q91" s="388"/>
      <c r="R91" s="204"/>
      <c r="S91" s="204"/>
      <c r="T91" s="375"/>
      <c r="U91" s="372"/>
      <c r="V91" s="389"/>
      <c r="W91" s="419"/>
      <c r="X91" s="420"/>
      <c r="Y91" s="419"/>
      <c r="Z91" s="419"/>
      <c r="AA91" s="419"/>
      <c r="AB91" s="419"/>
      <c r="AC91" s="419"/>
    </row>
    <row r="92" spans="1:85" s="132" customFormat="1" ht="18.75" customHeight="1" x14ac:dyDescent="0.2">
      <c r="A92" s="222"/>
      <c r="B92" s="222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372"/>
      <c r="N92" s="372"/>
      <c r="O92" s="372"/>
      <c r="P92" s="373"/>
      <c r="Q92" s="388"/>
      <c r="R92" s="204"/>
      <c r="S92" s="204"/>
      <c r="T92" s="375"/>
      <c r="U92" s="372"/>
      <c r="V92" s="389"/>
      <c r="W92" s="419"/>
      <c r="X92" s="420"/>
      <c r="Y92" s="419"/>
      <c r="Z92" s="419"/>
      <c r="AA92" s="419"/>
      <c r="AB92" s="419"/>
      <c r="AC92" s="419"/>
    </row>
    <row r="93" spans="1:85" x14ac:dyDescent="0.2">
      <c r="V93" s="334" t="s">
        <v>173</v>
      </c>
    </row>
    <row r="94" spans="1:85" ht="10.5" customHeight="1" x14ac:dyDescent="0.2">
      <c r="U94" s="239"/>
      <c r="V94" s="334" t="s">
        <v>15</v>
      </c>
    </row>
    <row r="96" spans="1:85" s="343" customFormat="1" ht="15.75" x14ac:dyDescent="0.25">
      <c r="A96" s="800" t="s">
        <v>20</v>
      </c>
      <c r="B96" s="800"/>
      <c r="C96" s="800"/>
      <c r="D96" s="800"/>
      <c r="E96" s="800"/>
      <c r="F96" s="800"/>
      <c r="G96" s="800"/>
      <c r="H96" s="800"/>
      <c r="I96" s="800"/>
      <c r="J96" s="800"/>
      <c r="K96" s="800"/>
      <c r="L96" s="800"/>
      <c r="M96" s="800"/>
      <c r="N96" s="800"/>
      <c r="O96" s="800"/>
      <c r="P96" s="800"/>
      <c r="Q96" s="800"/>
      <c r="R96" s="800"/>
      <c r="S96" s="800"/>
      <c r="T96" s="800"/>
      <c r="U96" s="800"/>
      <c r="V96" s="800"/>
      <c r="W96" s="413"/>
      <c r="X96" s="414"/>
      <c r="Y96" s="413"/>
      <c r="Z96" s="413"/>
      <c r="AA96" s="413"/>
      <c r="AB96" s="413"/>
      <c r="AC96" s="413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</row>
    <row r="97" spans="1:85" s="18" customFormat="1" ht="15.75" x14ac:dyDescent="0.25">
      <c r="M97" s="19" t="s">
        <v>21</v>
      </c>
      <c r="N97" s="801" t="s">
        <v>16</v>
      </c>
      <c r="O97" s="801"/>
      <c r="P97" s="801"/>
      <c r="Q97" s="801"/>
      <c r="R97" s="801"/>
      <c r="S97" s="801"/>
      <c r="T97" s="801"/>
      <c r="V97" s="343"/>
      <c r="W97" s="413"/>
      <c r="X97" s="414"/>
      <c r="Y97" s="413"/>
      <c r="Z97" s="413"/>
      <c r="AA97" s="413"/>
      <c r="AB97" s="413"/>
      <c r="AC97" s="413"/>
    </row>
    <row r="98" spans="1:85" s="205" customFormat="1" ht="15.75" x14ac:dyDescent="0.25">
      <c r="N98" s="802" t="s">
        <v>13</v>
      </c>
      <c r="O98" s="802"/>
      <c r="P98" s="802"/>
      <c r="Q98" s="802"/>
      <c r="R98" s="802"/>
      <c r="S98" s="802"/>
      <c r="T98" s="802"/>
      <c r="V98" s="335"/>
      <c r="W98" s="415"/>
      <c r="X98" s="416"/>
      <c r="Y98" s="415"/>
      <c r="Z98" s="415"/>
      <c r="AA98" s="415"/>
      <c r="AB98" s="415"/>
      <c r="AC98" s="415"/>
    </row>
    <row r="99" spans="1:85" s="206" customFormat="1" ht="33.75" customHeight="1" x14ac:dyDescent="0.25">
      <c r="A99" s="803" t="s">
        <v>484</v>
      </c>
      <c r="B99" s="803"/>
      <c r="C99" s="803"/>
      <c r="D99" s="803"/>
      <c r="E99" s="803"/>
      <c r="F99" s="803"/>
      <c r="G99" s="803"/>
      <c r="H99" s="803"/>
      <c r="I99" s="803"/>
      <c r="J99" s="803"/>
      <c r="K99" s="803"/>
      <c r="L99" s="803"/>
      <c r="M99" s="803"/>
      <c r="N99" s="803"/>
      <c r="O99" s="803"/>
      <c r="P99" s="803"/>
      <c r="Q99" s="803"/>
      <c r="R99" s="803"/>
      <c r="S99" s="803"/>
      <c r="T99" s="803"/>
      <c r="U99" s="803"/>
      <c r="V99" s="803"/>
      <c r="W99" s="415"/>
      <c r="X99" s="416"/>
      <c r="Y99" s="415"/>
      <c r="Z99" s="415"/>
      <c r="AA99" s="415"/>
      <c r="AB99" s="415"/>
      <c r="AC99" s="415"/>
    </row>
    <row r="100" spans="1:85" s="207" customFormat="1" ht="12.75" customHeight="1" x14ac:dyDescent="0.2">
      <c r="A100" s="804" t="s">
        <v>3</v>
      </c>
      <c r="B100" s="805" t="s">
        <v>22</v>
      </c>
      <c r="C100" s="806" t="s">
        <v>23</v>
      </c>
      <c r="D100" s="806"/>
      <c r="E100" s="806"/>
      <c r="F100" s="806"/>
      <c r="G100" s="806"/>
      <c r="H100" s="806"/>
      <c r="I100" s="806"/>
      <c r="J100" s="806"/>
      <c r="K100" s="806"/>
      <c r="L100" s="806"/>
      <c r="M100" s="806"/>
      <c r="N100" s="806"/>
      <c r="O100" s="806"/>
      <c r="P100" s="807" t="s">
        <v>24</v>
      </c>
      <c r="Q100" s="807" t="s">
        <v>25</v>
      </c>
      <c r="R100" s="807" t="s">
        <v>26</v>
      </c>
      <c r="S100" s="807" t="s">
        <v>27</v>
      </c>
      <c r="T100" s="807" t="s">
        <v>28</v>
      </c>
      <c r="U100" s="807" t="s">
        <v>29</v>
      </c>
      <c r="V100" s="807" t="s">
        <v>30</v>
      </c>
      <c r="W100" s="411"/>
      <c r="X100" s="412"/>
      <c r="Y100" s="411"/>
      <c r="Z100" s="411"/>
      <c r="AA100" s="411"/>
      <c r="AB100" s="411"/>
      <c r="AC100" s="411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</row>
    <row r="101" spans="1:85" ht="12.75" customHeight="1" x14ac:dyDescent="0.2">
      <c r="A101" s="804"/>
      <c r="B101" s="805"/>
      <c r="C101" s="806" t="s">
        <v>31</v>
      </c>
      <c r="D101" s="806"/>
      <c r="E101" s="806"/>
      <c r="F101" s="806"/>
      <c r="G101" s="806"/>
      <c r="H101" s="806"/>
      <c r="I101" s="806"/>
      <c r="J101" s="806"/>
      <c r="K101" s="806"/>
      <c r="L101" s="806"/>
      <c r="M101" s="806"/>
      <c r="N101" s="808" t="s">
        <v>32</v>
      </c>
      <c r="O101" s="808"/>
      <c r="P101" s="807"/>
      <c r="Q101" s="807"/>
      <c r="R101" s="807"/>
      <c r="S101" s="807"/>
      <c r="T101" s="807"/>
      <c r="U101" s="807"/>
      <c r="V101" s="807"/>
    </row>
    <row r="102" spans="1:85" ht="12.75" customHeight="1" x14ac:dyDescent="0.2">
      <c r="A102" s="804"/>
      <c r="B102" s="805"/>
      <c r="C102" s="806" t="s">
        <v>33</v>
      </c>
      <c r="D102" s="806"/>
      <c r="E102" s="806"/>
      <c r="F102" s="806"/>
      <c r="G102" s="806"/>
      <c r="H102" s="806"/>
      <c r="I102" s="806"/>
      <c r="J102" s="806"/>
      <c r="K102" s="806"/>
      <c r="L102" s="806"/>
      <c r="M102" s="808" t="s">
        <v>34</v>
      </c>
      <c r="N102" s="808"/>
      <c r="O102" s="808"/>
      <c r="P102" s="807"/>
      <c r="Q102" s="807"/>
      <c r="R102" s="807"/>
      <c r="S102" s="807"/>
      <c r="T102" s="807"/>
      <c r="U102" s="807"/>
      <c r="V102" s="807"/>
    </row>
    <row r="103" spans="1:85" ht="25.5" customHeight="1" x14ac:dyDescent="0.2">
      <c r="A103" s="804"/>
      <c r="B103" s="805"/>
      <c r="C103" s="806" t="s">
        <v>35</v>
      </c>
      <c r="D103" s="806"/>
      <c r="E103" s="806"/>
      <c r="F103" s="806" t="s">
        <v>36</v>
      </c>
      <c r="G103" s="806"/>
      <c r="H103" s="806"/>
      <c r="I103" s="808" t="s">
        <v>37</v>
      </c>
      <c r="J103" s="808"/>
      <c r="K103" s="808" t="s">
        <v>38</v>
      </c>
      <c r="L103" s="808"/>
      <c r="M103" s="808"/>
      <c r="N103" s="807" t="s">
        <v>39</v>
      </c>
      <c r="O103" s="807" t="s">
        <v>40</v>
      </c>
      <c r="P103" s="807"/>
      <c r="Q103" s="807"/>
      <c r="R103" s="807"/>
      <c r="S103" s="807"/>
      <c r="T103" s="807"/>
      <c r="U103" s="807"/>
      <c r="V103" s="807"/>
    </row>
    <row r="104" spans="1:85" s="209" customFormat="1" ht="101.25" customHeight="1" x14ac:dyDescent="0.2">
      <c r="A104" s="804"/>
      <c r="B104" s="805"/>
      <c r="C104" s="208" t="s">
        <v>41</v>
      </c>
      <c r="D104" s="342" t="s">
        <v>42</v>
      </c>
      <c r="E104" s="208" t="s">
        <v>43</v>
      </c>
      <c r="F104" s="208" t="s">
        <v>44</v>
      </c>
      <c r="G104" s="342" t="s">
        <v>45</v>
      </c>
      <c r="H104" s="208" t="s">
        <v>46</v>
      </c>
      <c r="I104" s="342" t="s">
        <v>47</v>
      </c>
      <c r="J104" s="342" t="s">
        <v>48</v>
      </c>
      <c r="K104" s="342" t="s">
        <v>49</v>
      </c>
      <c r="L104" s="342" t="s">
        <v>50</v>
      </c>
      <c r="M104" s="808"/>
      <c r="N104" s="807"/>
      <c r="O104" s="807"/>
      <c r="P104" s="807"/>
      <c r="Q104" s="807"/>
      <c r="R104" s="807"/>
      <c r="S104" s="807"/>
      <c r="T104" s="807"/>
      <c r="U104" s="807"/>
      <c r="V104" s="807"/>
      <c r="W104" s="411"/>
      <c r="X104" s="412"/>
      <c r="Y104" s="411"/>
      <c r="Z104" s="411"/>
      <c r="AA104" s="411"/>
      <c r="AB104" s="411"/>
      <c r="AC104" s="411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</row>
    <row r="105" spans="1:85" s="130" customFormat="1" x14ac:dyDescent="0.2">
      <c r="A105" s="128" t="s">
        <v>4</v>
      </c>
      <c r="B105" s="128" t="s">
        <v>5</v>
      </c>
      <c r="C105" s="128" t="s">
        <v>6</v>
      </c>
      <c r="D105" s="128" t="s">
        <v>7</v>
      </c>
      <c r="E105" s="128" t="s">
        <v>51</v>
      </c>
      <c r="F105" s="128" t="s">
        <v>52</v>
      </c>
      <c r="G105" s="128" t="s">
        <v>53</v>
      </c>
      <c r="H105" s="128" t="s">
        <v>54</v>
      </c>
      <c r="I105" s="128" t="s">
        <v>55</v>
      </c>
      <c r="J105" s="128" t="s">
        <v>56</v>
      </c>
      <c r="K105" s="128" t="s">
        <v>57</v>
      </c>
      <c r="L105" s="128" t="s">
        <v>58</v>
      </c>
      <c r="M105" s="128" t="s">
        <v>59</v>
      </c>
      <c r="N105" s="128" t="s">
        <v>60</v>
      </c>
      <c r="O105" s="128" t="s">
        <v>61</v>
      </c>
      <c r="P105" s="131" t="s">
        <v>62</v>
      </c>
      <c r="Q105" s="128" t="s">
        <v>63</v>
      </c>
      <c r="R105" s="128" t="s">
        <v>64</v>
      </c>
      <c r="S105" s="128" t="s">
        <v>65</v>
      </c>
      <c r="T105" s="131" t="s">
        <v>66</v>
      </c>
      <c r="U105" s="128" t="s">
        <v>67</v>
      </c>
      <c r="V105" s="128" t="s">
        <v>68</v>
      </c>
      <c r="W105" s="411"/>
      <c r="X105" s="431"/>
      <c r="Y105" s="418"/>
      <c r="Z105" s="418"/>
      <c r="AA105" s="438"/>
      <c r="AB105" s="411"/>
      <c r="AC105" s="411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</row>
    <row r="106" spans="1:85" s="130" customFormat="1" ht="22.5" customHeight="1" x14ac:dyDescent="0.2">
      <c r="A106" s="258" t="s">
        <v>4</v>
      </c>
      <c r="B106" s="258" t="s">
        <v>485</v>
      </c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50" t="s">
        <v>4</v>
      </c>
      <c r="N106" s="251"/>
      <c r="O106" s="250"/>
      <c r="P106" s="397" t="s">
        <v>619</v>
      </c>
      <c r="Q106" s="365">
        <f>T106/S106</f>
        <v>4.9500000000000002E-2</v>
      </c>
      <c r="R106" s="402" t="s">
        <v>552</v>
      </c>
      <c r="S106" s="404">
        <v>5</v>
      </c>
      <c r="T106" s="486">
        <v>0.2475</v>
      </c>
      <c r="U106" s="253" t="s">
        <v>616</v>
      </c>
      <c r="V106" s="396" t="s">
        <v>634</v>
      </c>
      <c r="W106" s="429"/>
      <c r="X106" s="439"/>
      <c r="Y106" s="440"/>
      <c r="Z106" s="440"/>
      <c r="AA106" s="440"/>
      <c r="AB106" s="429"/>
      <c r="AC106" s="429"/>
      <c r="AD106" s="405"/>
      <c r="AE106" s="405"/>
      <c r="AF106" s="405"/>
      <c r="AG106" s="405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</row>
    <row r="107" spans="1:85" s="130" customFormat="1" ht="22.5" customHeight="1" x14ac:dyDescent="0.2">
      <c r="A107" s="258" t="s">
        <v>4</v>
      </c>
      <c r="B107" s="258" t="s">
        <v>485</v>
      </c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50" t="s">
        <v>4</v>
      </c>
      <c r="N107" s="251"/>
      <c r="O107" s="250"/>
      <c r="P107" s="397" t="s">
        <v>620</v>
      </c>
      <c r="Q107" s="365">
        <f t="shared" ref="Q107:Q115" si="2">T107/S107</f>
        <v>2.9167600000000002E-2</v>
      </c>
      <c r="R107" s="402" t="s">
        <v>552</v>
      </c>
      <c r="S107" s="404">
        <v>50</v>
      </c>
      <c r="T107" s="486">
        <v>1.45838</v>
      </c>
      <c r="U107" s="253" t="s">
        <v>636</v>
      </c>
      <c r="V107" s="396" t="s">
        <v>635</v>
      </c>
      <c r="W107" s="429"/>
      <c r="X107" s="439"/>
      <c r="Y107" s="440"/>
      <c r="Z107" s="440"/>
      <c r="AA107" s="440"/>
      <c r="AB107" s="429"/>
      <c r="AC107" s="429"/>
      <c r="AD107" s="405"/>
      <c r="AE107" s="405"/>
      <c r="AF107" s="405"/>
      <c r="AG107" s="405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</row>
    <row r="108" spans="1:85" s="130" customFormat="1" ht="22.5" customHeight="1" x14ac:dyDescent="0.2">
      <c r="A108" s="258" t="s">
        <v>4</v>
      </c>
      <c r="B108" s="258" t="s">
        <v>485</v>
      </c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50" t="s">
        <v>4</v>
      </c>
      <c r="N108" s="251"/>
      <c r="O108" s="250"/>
      <c r="P108" s="397" t="s">
        <v>621</v>
      </c>
      <c r="Q108" s="365">
        <f t="shared" si="2"/>
        <v>0.2</v>
      </c>
      <c r="R108" s="402" t="s">
        <v>552</v>
      </c>
      <c r="S108" s="404">
        <v>1</v>
      </c>
      <c r="T108" s="486">
        <v>0.2</v>
      </c>
      <c r="U108" s="253" t="s">
        <v>637</v>
      </c>
      <c r="V108" s="406" t="s">
        <v>638</v>
      </c>
      <c r="W108" s="418"/>
      <c r="X108" s="432" t="s">
        <v>625</v>
      </c>
      <c r="Y108" s="430"/>
      <c r="Z108" s="441"/>
      <c r="AA108" s="441"/>
      <c r="AB108" s="411"/>
      <c r="AC108" s="411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</row>
    <row r="109" spans="1:85" s="130" customFormat="1" ht="22.5" customHeight="1" x14ac:dyDescent="0.2">
      <c r="A109" s="258" t="s">
        <v>4</v>
      </c>
      <c r="B109" s="258" t="s">
        <v>485</v>
      </c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50" t="s">
        <v>4</v>
      </c>
      <c r="N109" s="251"/>
      <c r="O109" s="250"/>
      <c r="P109" s="397" t="s">
        <v>622</v>
      </c>
      <c r="Q109" s="365">
        <f t="shared" si="2"/>
        <v>0.21041599999999999</v>
      </c>
      <c r="R109" s="402" t="s">
        <v>552</v>
      </c>
      <c r="S109" s="404">
        <v>10</v>
      </c>
      <c r="T109" s="486">
        <v>2.1041599999999998</v>
      </c>
      <c r="U109" s="253" t="s">
        <v>639</v>
      </c>
      <c r="V109" s="298" t="s">
        <v>640</v>
      </c>
      <c r="W109" s="418"/>
      <c r="X109" s="432" t="s">
        <v>626</v>
      </c>
      <c r="Y109" s="430"/>
      <c r="Z109" s="441"/>
      <c r="AA109" s="441"/>
      <c r="AB109" s="411"/>
      <c r="AC109" s="411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</row>
    <row r="110" spans="1:85" s="130" customFormat="1" ht="22.5" customHeight="1" x14ac:dyDescent="0.2">
      <c r="A110" s="258" t="s">
        <v>4</v>
      </c>
      <c r="B110" s="258" t="s">
        <v>485</v>
      </c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50" t="s">
        <v>4</v>
      </c>
      <c r="N110" s="251"/>
      <c r="O110" s="250"/>
      <c r="P110" s="397" t="s">
        <v>623</v>
      </c>
      <c r="Q110" s="365">
        <f t="shared" si="2"/>
        <v>0.16605</v>
      </c>
      <c r="R110" s="402" t="s">
        <v>552</v>
      </c>
      <c r="S110" s="404">
        <v>2</v>
      </c>
      <c r="T110" s="486">
        <v>0.33210000000000001</v>
      </c>
      <c r="U110" s="253" t="s">
        <v>609</v>
      </c>
      <c r="V110" s="298" t="s">
        <v>641</v>
      </c>
      <c r="W110" s="418"/>
      <c r="X110" s="432" t="s">
        <v>625</v>
      </c>
      <c r="Y110" s="430"/>
      <c r="Z110" s="441"/>
      <c r="AA110" s="441"/>
      <c r="AB110" s="411"/>
      <c r="AC110" s="411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</row>
    <row r="111" spans="1:85" s="132" customFormat="1" ht="20.25" customHeight="1" x14ac:dyDescent="0.2">
      <c r="A111" s="258" t="s">
        <v>4</v>
      </c>
      <c r="B111" s="258" t="s">
        <v>485</v>
      </c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50" t="s">
        <v>4</v>
      </c>
      <c r="N111" s="251"/>
      <c r="O111" s="251"/>
      <c r="P111" s="397" t="s">
        <v>628</v>
      </c>
      <c r="Q111" s="365">
        <f t="shared" si="2"/>
        <v>2.2833333333333334E-2</v>
      </c>
      <c r="R111" s="402" t="s">
        <v>552</v>
      </c>
      <c r="S111" s="404">
        <v>6</v>
      </c>
      <c r="T111" s="486">
        <v>0.13700000000000001</v>
      </c>
      <c r="U111" s="253" t="s">
        <v>612</v>
      </c>
      <c r="V111" s="250" t="s">
        <v>642</v>
      </c>
      <c r="W111" s="419"/>
      <c r="X111" s="432" t="s">
        <v>625</v>
      </c>
      <c r="Y111" s="419"/>
      <c r="Z111" s="419"/>
      <c r="AA111" s="438"/>
      <c r="AB111" s="419"/>
      <c r="AC111" s="419"/>
    </row>
    <row r="112" spans="1:85" s="132" customFormat="1" ht="18.75" customHeight="1" x14ac:dyDescent="0.2">
      <c r="A112" s="258" t="s">
        <v>4</v>
      </c>
      <c r="B112" s="258" t="s">
        <v>485</v>
      </c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50" t="s">
        <v>4</v>
      </c>
      <c r="N112" s="251"/>
      <c r="O112" s="251"/>
      <c r="P112" s="397" t="s">
        <v>624</v>
      </c>
      <c r="Q112" s="365">
        <f t="shared" si="2"/>
        <v>5.1819999999999998E-2</v>
      </c>
      <c r="R112" s="402" t="s">
        <v>552</v>
      </c>
      <c r="S112" s="404">
        <v>1</v>
      </c>
      <c r="T112" s="486">
        <v>5.1819999999999998E-2</v>
      </c>
      <c r="U112" s="253" t="s">
        <v>643</v>
      </c>
      <c r="V112" s="298" t="s">
        <v>644</v>
      </c>
      <c r="W112" s="419"/>
      <c r="X112" s="432" t="s">
        <v>627</v>
      </c>
      <c r="Y112" s="419"/>
      <c r="Z112" s="419"/>
      <c r="AA112" s="441"/>
      <c r="AB112" s="419"/>
      <c r="AC112" s="419"/>
    </row>
    <row r="113" spans="1:85" s="132" customFormat="1" ht="18.75" customHeight="1" x14ac:dyDescent="0.2">
      <c r="A113" s="258" t="s">
        <v>4</v>
      </c>
      <c r="B113" s="258" t="s">
        <v>485</v>
      </c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50" t="s">
        <v>4</v>
      </c>
      <c r="N113" s="251"/>
      <c r="O113" s="251"/>
      <c r="P113" s="397" t="s">
        <v>559</v>
      </c>
      <c r="Q113" s="365">
        <f t="shared" si="2"/>
        <v>2.0066444444444442E-2</v>
      </c>
      <c r="R113" s="402" t="s">
        <v>552</v>
      </c>
      <c r="S113" s="404">
        <v>45</v>
      </c>
      <c r="T113" s="486">
        <v>0.90298999999999996</v>
      </c>
      <c r="U113" s="253" t="s">
        <v>616</v>
      </c>
      <c r="V113" s="396" t="s">
        <v>645</v>
      </c>
      <c r="W113" s="419"/>
      <c r="X113" s="442" t="s">
        <v>629</v>
      </c>
      <c r="Y113" s="419"/>
      <c r="Z113" s="419"/>
      <c r="AA113" s="441"/>
      <c r="AB113" s="419"/>
      <c r="AC113" s="419"/>
    </row>
    <row r="114" spans="1:85" s="132" customFormat="1" ht="37.5" customHeight="1" x14ac:dyDescent="0.2">
      <c r="A114" s="258" t="s">
        <v>4</v>
      </c>
      <c r="B114" s="258" t="s">
        <v>485</v>
      </c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50" t="s">
        <v>4</v>
      </c>
      <c r="N114" s="251"/>
      <c r="O114" s="251"/>
      <c r="P114" s="397" t="s">
        <v>632</v>
      </c>
      <c r="Q114" s="365">
        <f t="shared" si="2"/>
        <v>0.10919333333333332</v>
      </c>
      <c r="R114" s="402" t="s">
        <v>563</v>
      </c>
      <c r="S114" s="404">
        <v>15</v>
      </c>
      <c r="T114" s="486">
        <v>1.6378999999999999</v>
      </c>
      <c r="U114" s="253" t="s">
        <v>616</v>
      </c>
      <c r="V114" s="396" t="s">
        <v>646</v>
      </c>
      <c r="W114" s="419"/>
      <c r="X114" s="442" t="s">
        <v>630</v>
      </c>
      <c r="Y114" s="419"/>
      <c r="Z114" s="419"/>
      <c r="AA114" s="441"/>
      <c r="AB114" s="419"/>
      <c r="AC114" s="419"/>
    </row>
    <row r="115" spans="1:85" s="132" customFormat="1" ht="24.75" customHeight="1" x14ac:dyDescent="0.2">
      <c r="A115" s="258" t="s">
        <v>4</v>
      </c>
      <c r="B115" s="258" t="s">
        <v>485</v>
      </c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50" t="s">
        <v>4</v>
      </c>
      <c r="N115" s="251"/>
      <c r="O115" s="251"/>
      <c r="P115" s="397" t="s">
        <v>633</v>
      </c>
      <c r="Q115" s="365">
        <f t="shared" si="2"/>
        <v>0.10513333333333333</v>
      </c>
      <c r="R115" s="402" t="s">
        <v>552</v>
      </c>
      <c r="S115" s="404">
        <v>15</v>
      </c>
      <c r="T115" s="486">
        <v>1.577</v>
      </c>
      <c r="U115" s="253" t="s">
        <v>616</v>
      </c>
      <c r="V115" s="396" t="s">
        <v>647</v>
      </c>
      <c r="W115" s="419"/>
      <c r="X115" s="442" t="s">
        <v>631</v>
      </c>
      <c r="Y115" s="419"/>
      <c r="Z115" s="419"/>
      <c r="AA115" s="441"/>
      <c r="AB115" s="419"/>
      <c r="AC115" s="419"/>
    </row>
    <row r="116" spans="1:85" s="132" customFormat="1" ht="18.75" customHeight="1" x14ac:dyDescent="0.2">
      <c r="A116" s="258" t="s">
        <v>4</v>
      </c>
      <c r="B116" s="258" t="s">
        <v>485</v>
      </c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50" t="s">
        <v>4</v>
      </c>
      <c r="N116" s="251"/>
      <c r="O116" s="251"/>
      <c r="P116" s="327" t="s">
        <v>549</v>
      </c>
      <c r="Q116" s="365">
        <f>T116/S116</f>
        <v>0.31859999999999999</v>
      </c>
      <c r="R116" s="249" t="s">
        <v>552</v>
      </c>
      <c r="S116" s="391">
        <v>1</v>
      </c>
      <c r="T116" s="492">
        <v>0.31859999999999999</v>
      </c>
      <c r="U116" s="251" t="s">
        <v>550</v>
      </c>
      <c r="V116" s="250" t="s">
        <v>658</v>
      </c>
      <c r="W116" s="419"/>
      <c r="X116" s="432"/>
      <c r="Y116" s="419"/>
      <c r="Z116" s="419"/>
      <c r="AA116" s="441"/>
      <c r="AB116" s="419"/>
      <c r="AC116" s="419"/>
    </row>
    <row r="117" spans="1:85" s="132" customFormat="1" ht="18.75" customHeight="1" x14ac:dyDescent="0.2">
      <c r="A117" s="222"/>
      <c r="B117" s="222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372"/>
      <c r="N117" s="372"/>
      <c r="O117" s="372"/>
      <c r="P117" s="373"/>
      <c r="Q117" s="388"/>
      <c r="R117" s="204"/>
      <c r="S117" s="407"/>
      <c r="T117" s="408"/>
      <c r="U117" s="372"/>
      <c r="V117" s="376"/>
      <c r="W117" s="419"/>
      <c r="X117" s="432"/>
      <c r="Y117" s="419"/>
      <c r="Z117" s="419"/>
      <c r="AA117" s="441"/>
      <c r="AB117" s="419"/>
      <c r="AC117" s="419"/>
    </row>
    <row r="118" spans="1:85" x14ac:dyDescent="0.2">
      <c r="P118" s="129"/>
      <c r="V118" s="334" t="s">
        <v>173</v>
      </c>
      <c r="AA118" s="438"/>
    </row>
    <row r="119" spans="1:85" ht="10.5" customHeight="1" x14ac:dyDescent="0.2">
      <c r="U119" s="239"/>
      <c r="V119" s="334" t="s">
        <v>15</v>
      </c>
      <c r="AA119" s="438"/>
    </row>
    <row r="121" spans="1:85" s="343" customFormat="1" ht="15.75" x14ac:dyDescent="0.25">
      <c r="A121" s="800" t="s">
        <v>20</v>
      </c>
      <c r="B121" s="800"/>
      <c r="C121" s="800"/>
      <c r="D121" s="800"/>
      <c r="E121" s="800"/>
      <c r="F121" s="800"/>
      <c r="G121" s="800"/>
      <c r="H121" s="800"/>
      <c r="I121" s="800"/>
      <c r="J121" s="800"/>
      <c r="K121" s="800"/>
      <c r="L121" s="800"/>
      <c r="M121" s="800"/>
      <c r="N121" s="800"/>
      <c r="O121" s="800"/>
      <c r="P121" s="800"/>
      <c r="Q121" s="800"/>
      <c r="R121" s="800"/>
      <c r="S121" s="800"/>
      <c r="T121" s="800"/>
      <c r="U121" s="800"/>
      <c r="V121" s="800"/>
      <c r="W121" s="413"/>
      <c r="X121" s="414"/>
      <c r="Y121" s="413"/>
      <c r="Z121" s="413"/>
      <c r="AA121" s="413"/>
      <c r="AB121" s="413"/>
      <c r="AC121" s="413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</row>
    <row r="122" spans="1:85" s="18" customFormat="1" ht="15.75" x14ac:dyDescent="0.25">
      <c r="M122" s="19" t="s">
        <v>21</v>
      </c>
      <c r="N122" s="801" t="s">
        <v>16</v>
      </c>
      <c r="O122" s="801"/>
      <c r="P122" s="801"/>
      <c r="Q122" s="801"/>
      <c r="R122" s="801"/>
      <c r="S122" s="801"/>
      <c r="T122" s="801"/>
      <c r="V122" s="343"/>
      <c r="W122" s="413"/>
      <c r="X122" s="414"/>
      <c r="Y122" s="413"/>
      <c r="Z122" s="413"/>
      <c r="AA122" s="413"/>
      <c r="AB122" s="413"/>
      <c r="AC122" s="413"/>
    </row>
    <row r="123" spans="1:85" s="205" customFormat="1" ht="15.75" x14ac:dyDescent="0.25">
      <c r="N123" s="802" t="s">
        <v>13</v>
      </c>
      <c r="O123" s="802"/>
      <c r="P123" s="802"/>
      <c r="Q123" s="802"/>
      <c r="R123" s="802"/>
      <c r="S123" s="802"/>
      <c r="T123" s="802"/>
      <c r="V123" s="335"/>
      <c r="W123" s="415"/>
      <c r="X123" s="416"/>
      <c r="Y123" s="415"/>
      <c r="Z123" s="415"/>
      <c r="AA123" s="415"/>
      <c r="AB123" s="415"/>
      <c r="AC123" s="415"/>
    </row>
    <row r="124" spans="1:85" s="206" customFormat="1" ht="20.25" customHeight="1" x14ac:dyDescent="0.25">
      <c r="A124" s="803" t="s">
        <v>482</v>
      </c>
      <c r="B124" s="803"/>
      <c r="C124" s="803"/>
      <c r="D124" s="803"/>
      <c r="E124" s="803"/>
      <c r="F124" s="803"/>
      <c r="G124" s="803"/>
      <c r="H124" s="803"/>
      <c r="I124" s="803"/>
      <c r="J124" s="803"/>
      <c r="K124" s="803"/>
      <c r="L124" s="803"/>
      <c r="M124" s="803"/>
      <c r="N124" s="803"/>
      <c r="O124" s="803"/>
      <c r="P124" s="803"/>
      <c r="Q124" s="803"/>
      <c r="R124" s="803"/>
      <c r="S124" s="803"/>
      <c r="T124" s="803"/>
      <c r="U124" s="803"/>
      <c r="V124" s="803"/>
      <c r="W124" s="415"/>
      <c r="X124" s="416"/>
      <c r="Y124" s="415"/>
      <c r="Z124" s="415"/>
      <c r="AA124" s="415"/>
      <c r="AB124" s="415"/>
      <c r="AC124" s="415"/>
    </row>
    <row r="125" spans="1:85" s="207" customFormat="1" ht="12.75" customHeight="1" x14ac:dyDescent="0.2">
      <c r="A125" s="804" t="s">
        <v>3</v>
      </c>
      <c r="B125" s="805" t="s">
        <v>22</v>
      </c>
      <c r="C125" s="806" t="s">
        <v>23</v>
      </c>
      <c r="D125" s="806"/>
      <c r="E125" s="806"/>
      <c r="F125" s="806"/>
      <c r="G125" s="806"/>
      <c r="H125" s="806"/>
      <c r="I125" s="806"/>
      <c r="J125" s="806"/>
      <c r="K125" s="806"/>
      <c r="L125" s="806"/>
      <c r="M125" s="806"/>
      <c r="N125" s="806"/>
      <c r="O125" s="806"/>
      <c r="P125" s="807" t="s">
        <v>24</v>
      </c>
      <c r="Q125" s="807" t="s">
        <v>25</v>
      </c>
      <c r="R125" s="807" t="s">
        <v>26</v>
      </c>
      <c r="S125" s="807" t="s">
        <v>27</v>
      </c>
      <c r="T125" s="807" t="s">
        <v>28</v>
      </c>
      <c r="U125" s="807" t="s">
        <v>29</v>
      </c>
      <c r="V125" s="807" t="s">
        <v>30</v>
      </c>
      <c r="W125" s="411"/>
      <c r="X125" s="412"/>
      <c r="Y125" s="411"/>
      <c r="Z125" s="411"/>
      <c r="AA125" s="411"/>
      <c r="AB125" s="411"/>
      <c r="AC125" s="411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</row>
    <row r="126" spans="1:85" ht="12.75" customHeight="1" x14ac:dyDescent="0.2">
      <c r="A126" s="804"/>
      <c r="B126" s="805"/>
      <c r="C126" s="806" t="s">
        <v>31</v>
      </c>
      <c r="D126" s="806"/>
      <c r="E126" s="806"/>
      <c r="F126" s="806"/>
      <c r="G126" s="806"/>
      <c r="H126" s="806"/>
      <c r="I126" s="806"/>
      <c r="J126" s="806"/>
      <c r="K126" s="806"/>
      <c r="L126" s="806"/>
      <c r="M126" s="806"/>
      <c r="N126" s="808" t="s">
        <v>32</v>
      </c>
      <c r="O126" s="808"/>
      <c r="P126" s="807"/>
      <c r="Q126" s="807"/>
      <c r="R126" s="807"/>
      <c r="S126" s="807"/>
      <c r="T126" s="807"/>
      <c r="U126" s="807"/>
      <c r="V126" s="807"/>
    </row>
    <row r="127" spans="1:85" ht="12.75" customHeight="1" x14ac:dyDescent="0.2">
      <c r="A127" s="804"/>
      <c r="B127" s="805"/>
      <c r="C127" s="806" t="s">
        <v>33</v>
      </c>
      <c r="D127" s="806"/>
      <c r="E127" s="806"/>
      <c r="F127" s="806"/>
      <c r="G127" s="806"/>
      <c r="H127" s="806"/>
      <c r="I127" s="806"/>
      <c r="J127" s="806"/>
      <c r="K127" s="806"/>
      <c r="L127" s="806"/>
      <c r="M127" s="808" t="s">
        <v>34</v>
      </c>
      <c r="N127" s="808"/>
      <c r="O127" s="808"/>
      <c r="P127" s="807"/>
      <c r="Q127" s="807"/>
      <c r="R127" s="807"/>
      <c r="S127" s="807"/>
      <c r="T127" s="807"/>
      <c r="U127" s="807"/>
      <c r="V127" s="807"/>
    </row>
    <row r="128" spans="1:85" ht="25.5" customHeight="1" x14ac:dyDescent="0.2">
      <c r="A128" s="804"/>
      <c r="B128" s="805"/>
      <c r="C128" s="806" t="s">
        <v>35</v>
      </c>
      <c r="D128" s="806"/>
      <c r="E128" s="806"/>
      <c r="F128" s="806" t="s">
        <v>36</v>
      </c>
      <c r="G128" s="806"/>
      <c r="H128" s="806"/>
      <c r="I128" s="808" t="s">
        <v>37</v>
      </c>
      <c r="J128" s="808"/>
      <c r="K128" s="808" t="s">
        <v>38</v>
      </c>
      <c r="L128" s="808"/>
      <c r="M128" s="808"/>
      <c r="N128" s="807" t="s">
        <v>39</v>
      </c>
      <c r="O128" s="807" t="s">
        <v>40</v>
      </c>
      <c r="P128" s="807"/>
      <c r="Q128" s="807"/>
      <c r="R128" s="807"/>
      <c r="S128" s="807"/>
      <c r="T128" s="807"/>
      <c r="U128" s="807"/>
      <c r="V128" s="807"/>
    </row>
    <row r="129" spans="1:85" s="209" customFormat="1" ht="101.25" customHeight="1" x14ac:dyDescent="0.2">
      <c r="A129" s="804"/>
      <c r="B129" s="805"/>
      <c r="C129" s="208" t="s">
        <v>41</v>
      </c>
      <c r="D129" s="342" t="s">
        <v>42</v>
      </c>
      <c r="E129" s="208" t="s">
        <v>43</v>
      </c>
      <c r="F129" s="208" t="s">
        <v>44</v>
      </c>
      <c r="G129" s="342" t="s">
        <v>45</v>
      </c>
      <c r="H129" s="208" t="s">
        <v>46</v>
      </c>
      <c r="I129" s="342" t="s">
        <v>47</v>
      </c>
      <c r="J129" s="342" t="s">
        <v>48</v>
      </c>
      <c r="K129" s="342" t="s">
        <v>49</v>
      </c>
      <c r="L129" s="342" t="s">
        <v>50</v>
      </c>
      <c r="M129" s="808"/>
      <c r="N129" s="807"/>
      <c r="O129" s="807"/>
      <c r="P129" s="807"/>
      <c r="Q129" s="807"/>
      <c r="R129" s="807"/>
      <c r="S129" s="807"/>
      <c r="T129" s="807"/>
      <c r="U129" s="807"/>
      <c r="V129" s="807"/>
      <c r="W129" s="411"/>
      <c r="X129" s="412"/>
      <c r="Y129" s="411"/>
      <c r="Z129" s="411"/>
      <c r="AA129" s="411"/>
      <c r="AB129" s="411"/>
      <c r="AC129" s="411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</row>
    <row r="130" spans="1:85" s="130" customFormat="1" x14ac:dyDescent="0.2">
      <c r="A130" s="128" t="s">
        <v>4</v>
      </c>
      <c r="B130" s="128" t="s">
        <v>5</v>
      </c>
      <c r="C130" s="128" t="s">
        <v>6</v>
      </c>
      <c r="D130" s="128" t="s">
        <v>7</v>
      </c>
      <c r="E130" s="128" t="s">
        <v>51</v>
      </c>
      <c r="F130" s="128" t="s">
        <v>52</v>
      </c>
      <c r="G130" s="128" t="s">
        <v>53</v>
      </c>
      <c r="H130" s="128" t="s">
        <v>54</v>
      </c>
      <c r="I130" s="128" t="s">
        <v>55</v>
      </c>
      <c r="J130" s="128" t="s">
        <v>56</v>
      </c>
      <c r="K130" s="128" t="s">
        <v>57</v>
      </c>
      <c r="L130" s="128" t="s">
        <v>58</v>
      </c>
      <c r="M130" s="128" t="s">
        <v>59</v>
      </c>
      <c r="N130" s="128" t="s">
        <v>60</v>
      </c>
      <c r="O130" s="128" t="s">
        <v>61</v>
      </c>
      <c r="P130" s="131" t="s">
        <v>62</v>
      </c>
      <c r="Q130" s="128" t="s">
        <v>63</v>
      </c>
      <c r="R130" s="128" t="s">
        <v>64</v>
      </c>
      <c r="S130" s="128" t="s">
        <v>65</v>
      </c>
      <c r="T130" s="131" t="s">
        <v>66</v>
      </c>
      <c r="U130" s="128" t="s">
        <v>67</v>
      </c>
      <c r="V130" s="128" t="s">
        <v>68</v>
      </c>
      <c r="W130" s="411"/>
      <c r="X130" s="412"/>
      <c r="Y130" s="411"/>
      <c r="Z130" s="411"/>
      <c r="AA130" s="411"/>
      <c r="AB130" s="411"/>
      <c r="AC130" s="411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</row>
    <row r="131" spans="1:85" s="130" customFormat="1" ht="22.5" customHeight="1" x14ac:dyDescent="0.2">
      <c r="A131" s="131" t="s">
        <v>4</v>
      </c>
      <c r="B131" s="131" t="s">
        <v>483</v>
      </c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50" t="s">
        <v>4</v>
      </c>
      <c r="N131" s="251"/>
      <c r="O131" s="251"/>
      <c r="P131" s="327" t="s">
        <v>549</v>
      </c>
      <c r="Q131" s="365">
        <f>T131/S131</f>
        <v>0.37362000000000001</v>
      </c>
      <c r="R131" s="249" t="s">
        <v>552</v>
      </c>
      <c r="S131" s="391">
        <v>1</v>
      </c>
      <c r="T131" s="493">
        <v>0.37362000000000001</v>
      </c>
      <c r="U131" s="251" t="s">
        <v>550</v>
      </c>
      <c r="V131" s="250" t="s">
        <v>651</v>
      </c>
      <c r="W131" s="418"/>
      <c r="X131" s="412"/>
      <c r="Y131" s="411"/>
      <c r="Z131" s="411"/>
      <c r="AA131" s="411"/>
      <c r="AB131" s="411"/>
      <c r="AC131" s="411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</row>
    <row r="132" spans="1:85" s="130" customFormat="1" ht="20.25" customHeight="1" x14ac:dyDescent="0.2">
      <c r="A132" s="258" t="s">
        <v>5</v>
      </c>
      <c r="B132" s="131" t="s">
        <v>483</v>
      </c>
      <c r="C132" s="328"/>
      <c r="D132" s="328"/>
      <c r="E132" s="328"/>
      <c r="F132" s="328"/>
      <c r="G132" s="328"/>
      <c r="H132" s="328"/>
      <c r="I132" s="328"/>
      <c r="J132" s="328"/>
      <c r="K132" s="328"/>
      <c r="L132" s="328"/>
      <c r="M132" s="250" t="s">
        <v>4</v>
      </c>
      <c r="N132" s="333"/>
      <c r="O132" s="446"/>
      <c r="P132" s="447" t="s">
        <v>650</v>
      </c>
      <c r="Q132" s="365">
        <f>T132/S132</f>
        <v>0.509795</v>
      </c>
      <c r="R132" s="249" t="s">
        <v>552</v>
      </c>
      <c r="S132" s="391">
        <v>2</v>
      </c>
      <c r="T132" s="494">
        <v>1.01959</v>
      </c>
      <c r="U132" s="448" t="s">
        <v>649</v>
      </c>
      <c r="V132" s="250" t="s">
        <v>652</v>
      </c>
      <c r="W132" s="418"/>
      <c r="X132" s="412"/>
      <c r="Y132" s="411"/>
      <c r="Z132" s="411"/>
      <c r="AA132" s="411"/>
      <c r="AB132" s="411"/>
      <c r="AC132" s="411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</row>
    <row r="133" spans="1:85" s="130" customFormat="1" ht="20.25" customHeight="1" x14ac:dyDescent="0.2">
      <c r="A133" s="131" t="s">
        <v>6</v>
      </c>
      <c r="B133" s="445" t="s">
        <v>483</v>
      </c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50" t="s">
        <v>4</v>
      </c>
      <c r="N133" s="251"/>
      <c r="O133" s="250"/>
      <c r="P133" s="259" t="s">
        <v>653</v>
      </c>
      <c r="Q133" s="365">
        <f>T133/S133</f>
        <v>1.365</v>
      </c>
      <c r="R133" s="253" t="s">
        <v>547</v>
      </c>
      <c r="S133" s="347">
        <v>6</v>
      </c>
      <c r="T133" s="449">
        <v>8.19</v>
      </c>
      <c r="U133" s="253" t="s">
        <v>655</v>
      </c>
      <c r="V133" s="250" t="s">
        <v>654</v>
      </c>
      <c r="W133" s="418"/>
      <c r="X133" s="412"/>
      <c r="Y133" s="411"/>
      <c r="Z133" s="411"/>
      <c r="AA133" s="411"/>
      <c r="AB133" s="411"/>
      <c r="AC133" s="411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</row>
    <row r="134" spans="1:85" s="130" customFormat="1" ht="25.5" customHeight="1" x14ac:dyDescent="0.2">
      <c r="A134" s="258" t="s">
        <v>7</v>
      </c>
      <c r="B134" s="445" t="s">
        <v>483</v>
      </c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50" t="s">
        <v>4</v>
      </c>
      <c r="N134" s="251"/>
      <c r="O134" s="250"/>
      <c r="P134" s="259" t="s">
        <v>656</v>
      </c>
      <c r="Q134" s="365">
        <f>T134/S134</f>
        <v>0.119424375</v>
      </c>
      <c r="R134" s="249" t="s">
        <v>552</v>
      </c>
      <c r="S134" s="391">
        <v>16</v>
      </c>
      <c r="T134" s="449">
        <v>1.91079</v>
      </c>
      <c r="U134" s="253" t="s">
        <v>616</v>
      </c>
      <c r="V134" s="396" t="s">
        <v>657</v>
      </c>
      <c r="W134" s="418"/>
      <c r="X134" s="412"/>
      <c r="Y134" s="411"/>
      <c r="Z134" s="411"/>
      <c r="AA134" s="411"/>
      <c r="AB134" s="411"/>
      <c r="AC134" s="411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</row>
    <row r="137" spans="1:85" x14ac:dyDescent="0.2">
      <c r="V137" s="334" t="s">
        <v>173</v>
      </c>
    </row>
    <row r="138" spans="1:85" ht="10.5" customHeight="1" x14ac:dyDescent="0.2">
      <c r="U138" s="239"/>
      <c r="V138" s="334" t="s">
        <v>15</v>
      </c>
    </row>
    <row r="140" spans="1:85" s="343" customFormat="1" ht="15.75" x14ac:dyDescent="0.25">
      <c r="A140" s="800" t="s">
        <v>20</v>
      </c>
      <c r="B140" s="800"/>
      <c r="C140" s="800"/>
      <c r="D140" s="800"/>
      <c r="E140" s="800"/>
      <c r="F140" s="800"/>
      <c r="G140" s="800"/>
      <c r="H140" s="800"/>
      <c r="I140" s="800"/>
      <c r="J140" s="800"/>
      <c r="K140" s="800"/>
      <c r="L140" s="800"/>
      <c r="M140" s="800"/>
      <c r="N140" s="800"/>
      <c r="O140" s="800"/>
      <c r="P140" s="800"/>
      <c r="Q140" s="800"/>
      <c r="R140" s="800"/>
      <c r="S140" s="800"/>
      <c r="T140" s="800"/>
      <c r="U140" s="800"/>
      <c r="V140" s="800"/>
      <c r="W140" s="413"/>
      <c r="X140" s="414"/>
      <c r="Y140" s="413"/>
      <c r="Z140" s="413"/>
      <c r="AA140" s="413"/>
      <c r="AB140" s="413"/>
      <c r="AC140" s="413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</row>
    <row r="141" spans="1:85" s="18" customFormat="1" ht="15.75" x14ac:dyDescent="0.25">
      <c r="M141" s="19" t="s">
        <v>21</v>
      </c>
      <c r="N141" s="801" t="s">
        <v>16</v>
      </c>
      <c r="O141" s="801"/>
      <c r="P141" s="801"/>
      <c r="Q141" s="801"/>
      <c r="R141" s="801"/>
      <c r="S141" s="801"/>
      <c r="T141" s="801"/>
      <c r="V141" s="343"/>
      <c r="W141" s="413"/>
      <c r="X141" s="414"/>
      <c r="Y141" s="413"/>
      <c r="Z141" s="413"/>
      <c r="AA141" s="413"/>
      <c r="AB141" s="413"/>
      <c r="AC141" s="413"/>
    </row>
    <row r="142" spans="1:85" s="205" customFormat="1" ht="15.75" x14ac:dyDescent="0.25">
      <c r="N142" s="802" t="s">
        <v>13</v>
      </c>
      <c r="O142" s="802"/>
      <c r="P142" s="802"/>
      <c r="Q142" s="802"/>
      <c r="R142" s="802"/>
      <c r="S142" s="802"/>
      <c r="T142" s="802"/>
      <c r="V142" s="335"/>
      <c r="W142" s="415"/>
      <c r="X142" s="416"/>
      <c r="Y142" s="415"/>
      <c r="Z142" s="415"/>
      <c r="AA142" s="415"/>
      <c r="AB142" s="415"/>
      <c r="AC142" s="415"/>
    </row>
    <row r="143" spans="1:85" s="206" customFormat="1" ht="24" customHeight="1" x14ac:dyDescent="0.25">
      <c r="A143" s="803" t="s">
        <v>481</v>
      </c>
      <c r="B143" s="803"/>
      <c r="C143" s="803"/>
      <c r="D143" s="803"/>
      <c r="E143" s="803"/>
      <c r="F143" s="803"/>
      <c r="G143" s="803"/>
      <c r="H143" s="803"/>
      <c r="I143" s="803"/>
      <c r="J143" s="803"/>
      <c r="K143" s="803"/>
      <c r="L143" s="803"/>
      <c r="M143" s="803"/>
      <c r="N143" s="803"/>
      <c r="O143" s="803"/>
      <c r="P143" s="803"/>
      <c r="Q143" s="803"/>
      <c r="R143" s="803"/>
      <c r="S143" s="803"/>
      <c r="T143" s="803"/>
      <c r="U143" s="803"/>
      <c r="V143" s="803"/>
      <c r="W143" s="415"/>
      <c r="X143" s="416"/>
      <c r="Y143" s="415"/>
      <c r="Z143" s="415"/>
      <c r="AA143" s="415"/>
      <c r="AB143" s="415"/>
      <c r="AC143" s="415"/>
    </row>
    <row r="144" spans="1:85" s="207" customFormat="1" ht="12.75" customHeight="1" x14ac:dyDescent="0.2">
      <c r="A144" s="804" t="s">
        <v>3</v>
      </c>
      <c r="B144" s="805" t="s">
        <v>22</v>
      </c>
      <c r="C144" s="806" t="s">
        <v>23</v>
      </c>
      <c r="D144" s="806"/>
      <c r="E144" s="806"/>
      <c r="F144" s="806"/>
      <c r="G144" s="806"/>
      <c r="H144" s="806"/>
      <c r="I144" s="806"/>
      <c r="J144" s="806"/>
      <c r="K144" s="806"/>
      <c r="L144" s="806"/>
      <c r="M144" s="806"/>
      <c r="N144" s="806"/>
      <c r="O144" s="806"/>
      <c r="P144" s="807" t="s">
        <v>24</v>
      </c>
      <c r="Q144" s="807" t="s">
        <v>25</v>
      </c>
      <c r="R144" s="807" t="s">
        <v>26</v>
      </c>
      <c r="S144" s="807" t="s">
        <v>27</v>
      </c>
      <c r="T144" s="807" t="s">
        <v>28</v>
      </c>
      <c r="U144" s="807" t="s">
        <v>29</v>
      </c>
      <c r="V144" s="807" t="s">
        <v>30</v>
      </c>
      <c r="W144" s="411"/>
      <c r="X144" s="412"/>
      <c r="Y144" s="411"/>
      <c r="Z144" s="411"/>
      <c r="AA144" s="411"/>
      <c r="AB144" s="411"/>
      <c r="AC144" s="411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</row>
    <row r="145" spans="1:85" ht="12.75" customHeight="1" x14ac:dyDescent="0.2">
      <c r="A145" s="804"/>
      <c r="B145" s="805"/>
      <c r="C145" s="806" t="s">
        <v>31</v>
      </c>
      <c r="D145" s="806"/>
      <c r="E145" s="806"/>
      <c r="F145" s="806"/>
      <c r="G145" s="806"/>
      <c r="H145" s="806"/>
      <c r="I145" s="806"/>
      <c r="J145" s="806"/>
      <c r="K145" s="806"/>
      <c r="L145" s="806"/>
      <c r="M145" s="806"/>
      <c r="N145" s="808" t="s">
        <v>32</v>
      </c>
      <c r="O145" s="808"/>
      <c r="P145" s="807"/>
      <c r="Q145" s="807"/>
      <c r="R145" s="807"/>
      <c r="S145" s="807"/>
      <c r="T145" s="807"/>
      <c r="U145" s="807"/>
      <c r="V145" s="807"/>
    </row>
    <row r="146" spans="1:85" ht="12.75" customHeight="1" x14ac:dyDescent="0.2">
      <c r="A146" s="804"/>
      <c r="B146" s="805"/>
      <c r="C146" s="806" t="s">
        <v>33</v>
      </c>
      <c r="D146" s="806"/>
      <c r="E146" s="806"/>
      <c r="F146" s="806"/>
      <c r="G146" s="806"/>
      <c r="H146" s="806"/>
      <c r="I146" s="806"/>
      <c r="J146" s="806"/>
      <c r="K146" s="806"/>
      <c r="L146" s="806"/>
      <c r="M146" s="808" t="s">
        <v>34</v>
      </c>
      <c r="N146" s="808"/>
      <c r="O146" s="808"/>
      <c r="P146" s="807"/>
      <c r="Q146" s="807"/>
      <c r="R146" s="807"/>
      <c r="S146" s="807"/>
      <c r="T146" s="807"/>
      <c r="U146" s="807"/>
      <c r="V146" s="807"/>
    </row>
    <row r="147" spans="1:85" ht="25.5" customHeight="1" x14ac:dyDescent="0.2">
      <c r="A147" s="804"/>
      <c r="B147" s="805"/>
      <c r="C147" s="806" t="s">
        <v>35</v>
      </c>
      <c r="D147" s="806"/>
      <c r="E147" s="806"/>
      <c r="F147" s="806" t="s">
        <v>36</v>
      </c>
      <c r="G147" s="806"/>
      <c r="H147" s="806"/>
      <c r="I147" s="808" t="s">
        <v>37</v>
      </c>
      <c r="J147" s="808"/>
      <c r="K147" s="808" t="s">
        <v>38</v>
      </c>
      <c r="L147" s="808"/>
      <c r="M147" s="808"/>
      <c r="N147" s="807" t="s">
        <v>39</v>
      </c>
      <c r="O147" s="807" t="s">
        <v>40</v>
      </c>
      <c r="P147" s="807"/>
      <c r="Q147" s="807"/>
      <c r="R147" s="807"/>
      <c r="S147" s="807"/>
      <c r="T147" s="807"/>
      <c r="U147" s="807"/>
      <c r="V147" s="807"/>
    </row>
    <row r="148" spans="1:85" s="209" customFormat="1" ht="101.25" customHeight="1" x14ac:dyDescent="0.2">
      <c r="A148" s="804"/>
      <c r="B148" s="805"/>
      <c r="C148" s="208" t="s">
        <v>41</v>
      </c>
      <c r="D148" s="342" t="s">
        <v>42</v>
      </c>
      <c r="E148" s="208" t="s">
        <v>43</v>
      </c>
      <c r="F148" s="208" t="s">
        <v>44</v>
      </c>
      <c r="G148" s="342" t="s">
        <v>45</v>
      </c>
      <c r="H148" s="208" t="s">
        <v>46</v>
      </c>
      <c r="I148" s="342" t="s">
        <v>47</v>
      </c>
      <c r="J148" s="342" t="s">
        <v>48</v>
      </c>
      <c r="K148" s="342" t="s">
        <v>49</v>
      </c>
      <c r="L148" s="342" t="s">
        <v>50</v>
      </c>
      <c r="M148" s="808"/>
      <c r="N148" s="807"/>
      <c r="O148" s="807"/>
      <c r="P148" s="807"/>
      <c r="Q148" s="807"/>
      <c r="R148" s="807"/>
      <c r="S148" s="807"/>
      <c r="T148" s="807"/>
      <c r="U148" s="807"/>
      <c r="V148" s="807"/>
      <c r="W148" s="411"/>
      <c r="X148" s="412"/>
      <c r="Y148" s="411"/>
      <c r="Z148" s="411"/>
      <c r="AA148" s="411"/>
      <c r="AB148" s="411"/>
      <c r="AC148" s="411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29"/>
      <c r="BQ148" s="129"/>
      <c r="BR148" s="129"/>
      <c r="BS148" s="129"/>
      <c r="BT148" s="129"/>
      <c r="BU148" s="129"/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</row>
    <row r="149" spans="1:85" s="130" customFormat="1" x14ac:dyDescent="0.2">
      <c r="A149" s="128" t="s">
        <v>4</v>
      </c>
      <c r="B149" s="128" t="s">
        <v>5</v>
      </c>
      <c r="C149" s="128" t="s">
        <v>6</v>
      </c>
      <c r="D149" s="128" t="s">
        <v>7</v>
      </c>
      <c r="E149" s="128" t="s">
        <v>51</v>
      </c>
      <c r="F149" s="128" t="s">
        <v>52</v>
      </c>
      <c r="G149" s="128" t="s">
        <v>53</v>
      </c>
      <c r="H149" s="128" t="s">
        <v>54</v>
      </c>
      <c r="I149" s="128" t="s">
        <v>55</v>
      </c>
      <c r="J149" s="128" t="s">
        <v>56</v>
      </c>
      <c r="K149" s="128" t="s">
        <v>57</v>
      </c>
      <c r="L149" s="128" t="s">
        <v>58</v>
      </c>
      <c r="M149" s="128" t="s">
        <v>59</v>
      </c>
      <c r="N149" s="128" t="s">
        <v>60</v>
      </c>
      <c r="O149" s="128" t="s">
        <v>61</v>
      </c>
      <c r="P149" s="131" t="s">
        <v>62</v>
      </c>
      <c r="Q149" s="128" t="s">
        <v>63</v>
      </c>
      <c r="R149" s="128" t="s">
        <v>64</v>
      </c>
      <c r="S149" s="128" t="s">
        <v>65</v>
      </c>
      <c r="T149" s="131" t="s">
        <v>66</v>
      </c>
      <c r="U149" s="128" t="s">
        <v>67</v>
      </c>
      <c r="V149" s="128" t="s">
        <v>68</v>
      </c>
      <c r="W149" s="411"/>
      <c r="X149" s="412"/>
      <c r="Y149" s="411"/>
      <c r="Z149" s="411"/>
      <c r="AA149" s="411"/>
      <c r="AB149" s="411"/>
      <c r="AC149" s="411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</row>
    <row r="150" spans="1:85" s="130" customFormat="1" ht="22.5" customHeight="1" x14ac:dyDescent="0.2">
      <c r="A150" s="131" t="s">
        <v>4</v>
      </c>
      <c r="B150" s="131" t="s">
        <v>480</v>
      </c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50" t="s">
        <v>4</v>
      </c>
      <c r="N150" s="251"/>
      <c r="O150" s="250"/>
      <c r="P150" s="327" t="s">
        <v>549</v>
      </c>
      <c r="Q150" s="365">
        <f>T150/S150</f>
        <v>0.29176999999999997</v>
      </c>
      <c r="R150" s="249" t="s">
        <v>552</v>
      </c>
      <c r="S150" s="391">
        <v>1</v>
      </c>
      <c r="T150" s="495">
        <v>0.29176999999999997</v>
      </c>
      <c r="U150" s="251" t="s">
        <v>550</v>
      </c>
      <c r="V150" s="250" t="s">
        <v>661</v>
      </c>
      <c r="W150" s="418"/>
      <c r="X150" s="412"/>
      <c r="Y150" s="411"/>
      <c r="Z150" s="411"/>
      <c r="AA150" s="411"/>
      <c r="AB150" s="411"/>
      <c r="AC150" s="411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</row>
    <row r="151" spans="1:85" s="132" customFormat="1" ht="20.25" customHeight="1" x14ac:dyDescent="0.2">
      <c r="A151" s="131" t="s">
        <v>5</v>
      </c>
      <c r="B151" s="131" t="s">
        <v>480</v>
      </c>
      <c r="C151" s="443"/>
      <c r="D151" s="443"/>
      <c r="E151" s="443"/>
      <c r="F151" s="443"/>
      <c r="G151" s="443"/>
      <c r="H151" s="443"/>
      <c r="I151" s="443"/>
      <c r="J151" s="443"/>
      <c r="K151" s="443"/>
      <c r="L151" s="443"/>
      <c r="M151" s="250" t="s">
        <v>4</v>
      </c>
      <c r="N151" s="444"/>
      <c r="O151" s="444"/>
      <c r="P151" s="450" t="s">
        <v>562</v>
      </c>
      <c r="Q151" s="365">
        <f>T151/S151</f>
        <v>7.2233666666666668E-2</v>
      </c>
      <c r="R151" s="452" t="s">
        <v>552</v>
      </c>
      <c r="S151" s="453">
        <v>90</v>
      </c>
      <c r="T151" s="454">
        <v>6.5010300000000001</v>
      </c>
      <c r="U151" s="253" t="s">
        <v>616</v>
      </c>
      <c r="V151" s="458" t="s">
        <v>662</v>
      </c>
      <c r="W151" s="419"/>
      <c r="X151" s="410"/>
      <c r="Y151" s="419"/>
      <c r="Z151" s="419"/>
      <c r="AA151" s="419"/>
      <c r="AB151" s="419"/>
      <c r="AC151" s="419"/>
    </row>
    <row r="152" spans="1:85" s="132" customFormat="1" ht="25.5" customHeight="1" x14ac:dyDescent="0.2">
      <c r="A152" s="131" t="s">
        <v>6</v>
      </c>
      <c r="B152" s="131" t="s">
        <v>480</v>
      </c>
      <c r="C152" s="363"/>
      <c r="D152" s="363"/>
      <c r="E152" s="363"/>
      <c r="F152" s="363"/>
      <c r="G152" s="363"/>
      <c r="H152" s="363"/>
      <c r="I152" s="363"/>
      <c r="J152" s="363"/>
      <c r="K152" s="363"/>
      <c r="L152" s="363"/>
      <c r="M152" s="446" t="s">
        <v>4</v>
      </c>
      <c r="N152" s="368"/>
      <c r="O152" s="368"/>
      <c r="P152" s="451" t="s">
        <v>555</v>
      </c>
      <c r="Q152" s="365">
        <f t="shared" ref="Q152:Q157" si="3">T152/S152</f>
        <v>0.10914</v>
      </c>
      <c r="R152" s="455" t="s">
        <v>563</v>
      </c>
      <c r="S152" s="453">
        <v>15</v>
      </c>
      <c r="T152" s="496">
        <v>1.6371</v>
      </c>
      <c r="U152" s="448" t="s">
        <v>616</v>
      </c>
      <c r="V152" s="458" t="s">
        <v>663</v>
      </c>
      <c r="W152" s="419"/>
      <c r="X152" s="410"/>
      <c r="Y152" s="419"/>
      <c r="Z152" s="419"/>
      <c r="AA152" s="419"/>
      <c r="AB152" s="419"/>
      <c r="AC152" s="419"/>
    </row>
    <row r="153" spans="1:85" s="132" customFormat="1" ht="24.75" customHeight="1" x14ac:dyDescent="0.2">
      <c r="A153" s="131" t="s">
        <v>7</v>
      </c>
      <c r="B153" s="131" t="s">
        <v>480</v>
      </c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50" t="s">
        <v>4</v>
      </c>
      <c r="N153" s="251"/>
      <c r="O153" s="251"/>
      <c r="P153" s="450" t="s">
        <v>557</v>
      </c>
      <c r="Q153" s="365">
        <f t="shared" si="3"/>
        <v>0.10874199999999999</v>
      </c>
      <c r="R153" s="452" t="s">
        <v>552</v>
      </c>
      <c r="S153" s="453">
        <v>15</v>
      </c>
      <c r="T153" s="456">
        <v>1.63113</v>
      </c>
      <c r="U153" s="253" t="s">
        <v>616</v>
      </c>
      <c r="V153" s="458" t="s">
        <v>664</v>
      </c>
      <c r="W153" s="419"/>
      <c r="X153" s="410"/>
      <c r="Y153" s="419"/>
      <c r="Z153" s="419"/>
      <c r="AA153" s="419"/>
      <c r="AB153" s="419"/>
      <c r="AC153" s="419"/>
    </row>
    <row r="154" spans="1:85" s="132" customFormat="1" ht="27" customHeight="1" x14ac:dyDescent="0.2">
      <c r="A154" s="367" t="s">
        <v>51</v>
      </c>
      <c r="B154" s="367" t="s">
        <v>480</v>
      </c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50" t="s">
        <v>4</v>
      </c>
      <c r="N154" s="251"/>
      <c r="O154" s="251"/>
      <c r="P154" s="450" t="s">
        <v>558</v>
      </c>
      <c r="Q154" s="365">
        <f t="shared" si="3"/>
        <v>2.58E-2</v>
      </c>
      <c r="R154" s="452" t="s">
        <v>563</v>
      </c>
      <c r="S154" s="453">
        <v>30</v>
      </c>
      <c r="T154" s="496">
        <v>0.77400000000000002</v>
      </c>
      <c r="U154" s="253" t="s">
        <v>616</v>
      </c>
      <c r="V154" s="458" t="s">
        <v>663</v>
      </c>
      <c r="W154" s="419"/>
      <c r="X154" s="410"/>
      <c r="Y154" s="419"/>
      <c r="Z154" s="419"/>
      <c r="AA154" s="419"/>
      <c r="AB154" s="419"/>
      <c r="AC154" s="419"/>
    </row>
    <row r="155" spans="1:85" s="132" customFormat="1" ht="24.75" customHeight="1" x14ac:dyDescent="0.2">
      <c r="A155" s="258" t="s">
        <v>52</v>
      </c>
      <c r="B155" s="258" t="s">
        <v>480</v>
      </c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446" t="s">
        <v>4</v>
      </c>
      <c r="N155" s="251"/>
      <c r="O155" s="251"/>
      <c r="P155" s="450" t="s">
        <v>559</v>
      </c>
      <c r="Q155" s="365">
        <f t="shared" si="3"/>
        <v>1.9990000000000001E-2</v>
      </c>
      <c r="R155" s="452" t="s">
        <v>552</v>
      </c>
      <c r="S155" s="453">
        <v>45</v>
      </c>
      <c r="T155" s="496">
        <v>0.89954999999999996</v>
      </c>
      <c r="U155" s="253" t="s">
        <v>616</v>
      </c>
      <c r="V155" s="458" t="s">
        <v>665</v>
      </c>
      <c r="W155" s="419"/>
      <c r="X155" s="410"/>
      <c r="Y155" s="419"/>
      <c r="Z155" s="419"/>
      <c r="AA155" s="419"/>
      <c r="AB155" s="419"/>
      <c r="AC155" s="419"/>
    </row>
    <row r="156" spans="1:85" s="132" customFormat="1" ht="27.75" customHeight="1" x14ac:dyDescent="0.2">
      <c r="A156" s="258" t="s">
        <v>53</v>
      </c>
      <c r="B156" s="258" t="s">
        <v>480</v>
      </c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50" t="s">
        <v>4</v>
      </c>
      <c r="N156" s="251"/>
      <c r="O156" s="251"/>
      <c r="P156" s="450" t="s">
        <v>599</v>
      </c>
      <c r="Q156" s="365">
        <f t="shared" si="3"/>
        <v>7.5015333333333337E-2</v>
      </c>
      <c r="R156" s="452" t="s">
        <v>552</v>
      </c>
      <c r="S156" s="453">
        <v>15</v>
      </c>
      <c r="T156" s="456">
        <v>1.12523</v>
      </c>
      <c r="U156" s="253" t="s">
        <v>616</v>
      </c>
      <c r="V156" s="458" t="s">
        <v>666</v>
      </c>
      <c r="W156" s="419"/>
      <c r="X156" s="410"/>
      <c r="Y156" s="419"/>
      <c r="Z156" s="419"/>
      <c r="AA156" s="419"/>
      <c r="AB156" s="419"/>
      <c r="AC156" s="419"/>
    </row>
    <row r="157" spans="1:85" s="132" customFormat="1" ht="25.5" customHeight="1" x14ac:dyDescent="0.2">
      <c r="A157" s="258" t="s">
        <v>54</v>
      </c>
      <c r="B157" s="258" t="s">
        <v>480</v>
      </c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50" t="s">
        <v>4</v>
      </c>
      <c r="N157" s="251"/>
      <c r="O157" s="251"/>
      <c r="P157" s="450" t="s">
        <v>656</v>
      </c>
      <c r="Q157" s="365">
        <f t="shared" si="3"/>
        <v>0.18058407407407409</v>
      </c>
      <c r="R157" s="452" t="s">
        <v>552</v>
      </c>
      <c r="S157" s="453">
        <v>27</v>
      </c>
      <c r="T157" s="457">
        <v>4.8757700000000002</v>
      </c>
      <c r="U157" s="253" t="s">
        <v>616</v>
      </c>
      <c r="V157" s="458" t="s">
        <v>667</v>
      </c>
      <c r="W157" s="419"/>
      <c r="X157" s="410"/>
      <c r="Y157" s="419"/>
      <c r="Z157" s="419"/>
      <c r="AA157" s="419"/>
      <c r="AB157" s="419"/>
      <c r="AC157" s="419"/>
    </row>
    <row r="158" spans="1:85" s="132" customFormat="1" ht="25.5" customHeight="1" x14ac:dyDescent="0.2">
      <c r="A158" s="258" t="s">
        <v>54</v>
      </c>
      <c r="B158" s="258" t="s">
        <v>480</v>
      </c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50" t="s">
        <v>4</v>
      </c>
      <c r="N158" s="251"/>
      <c r="O158" s="251"/>
      <c r="P158" s="450" t="s">
        <v>684</v>
      </c>
      <c r="Q158" s="365">
        <f>T158/S158</f>
        <v>3.3975</v>
      </c>
      <c r="R158" s="452" t="s">
        <v>681</v>
      </c>
      <c r="S158" s="453">
        <v>4</v>
      </c>
      <c r="T158" s="457">
        <v>13.59</v>
      </c>
      <c r="U158" s="253" t="s">
        <v>682</v>
      </c>
      <c r="V158" s="458" t="s">
        <v>683</v>
      </c>
      <c r="W158" s="419"/>
      <c r="X158" s="410"/>
      <c r="Y158" s="419"/>
      <c r="Z158" s="419"/>
      <c r="AA158" s="419"/>
      <c r="AB158" s="419"/>
      <c r="AC158" s="419"/>
    </row>
    <row r="159" spans="1:85" x14ac:dyDescent="0.2">
      <c r="P159" s="129"/>
      <c r="T159" s="129"/>
    </row>
    <row r="160" spans="1:85" x14ac:dyDescent="0.2">
      <c r="P160" s="129"/>
      <c r="T160" s="129"/>
    </row>
    <row r="161" spans="1:85" x14ac:dyDescent="0.2">
      <c r="P161" s="129"/>
      <c r="T161" s="129"/>
      <c r="V161" s="334" t="s">
        <v>173</v>
      </c>
    </row>
    <row r="162" spans="1:85" ht="10.5" customHeight="1" x14ac:dyDescent="0.2">
      <c r="U162" s="239"/>
      <c r="V162" s="334" t="s">
        <v>15</v>
      </c>
    </row>
    <row r="164" spans="1:85" s="343" customFormat="1" ht="15.75" x14ac:dyDescent="0.25">
      <c r="A164" s="800" t="s">
        <v>20</v>
      </c>
      <c r="B164" s="800"/>
      <c r="C164" s="800"/>
      <c r="D164" s="800"/>
      <c r="E164" s="800"/>
      <c r="F164" s="800"/>
      <c r="G164" s="800"/>
      <c r="H164" s="800"/>
      <c r="I164" s="800"/>
      <c r="J164" s="800"/>
      <c r="K164" s="800"/>
      <c r="L164" s="800"/>
      <c r="M164" s="800"/>
      <c r="N164" s="800"/>
      <c r="O164" s="800"/>
      <c r="P164" s="800"/>
      <c r="Q164" s="800"/>
      <c r="R164" s="800"/>
      <c r="S164" s="800"/>
      <c r="T164" s="800"/>
      <c r="U164" s="800"/>
      <c r="V164" s="800"/>
      <c r="W164" s="413"/>
      <c r="X164" s="414"/>
      <c r="Y164" s="413"/>
      <c r="Z164" s="413"/>
      <c r="AA164" s="413"/>
      <c r="AB164" s="413"/>
      <c r="AC164" s="413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</row>
    <row r="165" spans="1:85" s="18" customFormat="1" ht="15.75" x14ac:dyDescent="0.25">
      <c r="M165" s="19" t="s">
        <v>21</v>
      </c>
      <c r="N165" s="801" t="s">
        <v>16</v>
      </c>
      <c r="O165" s="801"/>
      <c r="P165" s="801"/>
      <c r="Q165" s="801"/>
      <c r="R165" s="801"/>
      <c r="S165" s="801"/>
      <c r="T165" s="801"/>
      <c r="V165" s="343"/>
      <c r="W165" s="413"/>
      <c r="X165" s="414"/>
      <c r="Y165" s="413"/>
      <c r="Z165" s="413"/>
      <c r="AA165" s="413"/>
      <c r="AB165" s="413"/>
      <c r="AC165" s="413"/>
    </row>
    <row r="166" spans="1:85" s="205" customFormat="1" ht="15.75" x14ac:dyDescent="0.25">
      <c r="N166" s="802" t="s">
        <v>13</v>
      </c>
      <c r="O166" s="802"/>
      <c r="P166" s="802"/>
      <c r="Q166" s="802"/>
      <c r="R166" s="802"/>
      <c r="S166" s="802"/>
      <c r="T166" s="802"/>
      <c r="V166" s="335"/>
      <c r="W166" s="415"/>
      <c r="X166" s="416"/>
      <c r="Y166" s="415"/>
      <c r="Z166" s="415"/>
      <c r="AA166" s="415"/>
      <c r="AB166" s="415"/>
      <c r="AC166" s="415"/>
    </row>
    <row r="167" spans="1:85" s="206" customFormat="1" ht="18" customHeight="1" x14ac:dyDescent="0.25">
      <c r="A167" s="803" t="s">
        <v>478</v>
      </c>
      <c r="B167" s="803"/>
      <c r="C167" s="803"/>
      <c r="D167" s="803"/>
      <c r="E167" s="803"/>
      <c r="F167" s="803"/>
      <c r="G167" s="803"/>
      <c r="H167" s="803"/>
      <c r="I167" s="803"/>
      <c r="J167" s="803"/>
      <c r="K167" s="803"/>
      <c r="L167" s="803"/>
      <c r="M167" s="803"/>
      <c r="N167" s="803"/>
      <c r="O167" s="803"/>
      <c r="P167" s="803"/>
      <c r="Q167" s="803"/>
      <c r="R167" s="803"/>
      <c r="S167" s="803"/>
      <c r="T167" s="803"/>
      <c r="U167" s="803"/>
      <c r="V167" s="803"/>
      <c r="W167" s="415"/>
      <c r="X167" s="416"/>
      <c r="Y167" s="415"/>
      <c r="Z167" s="415"/>
      <c r="AA167" s="415"/>
      <c r="AB167" s="415"/>
      <c r="AC167" s="415"/>
    </row>
    <row r="168" spans="1:85" s="207" customFormat="1" ht="12.75" customHeight="1" x14ac:dyDescent="0.2">
      <c r="A168" s="804" t="s">
        <v>3</v>
      </c>
      <c r="B168" s="805" t="s">
        <v>22</v>
      </c>
      <c r="C168" s="806" t="s">
        <v>23</v>
      </c>
      <c r="D168" s="806"/>
      <c r="E168" s="806"/>
      <c r="F168" s="806"/>
      <c r="G168" s="806"/>
      <c r="H168" s="806"/>
      <c r="I168" s="806"/>
      <c r="J168" s="806"/>
      <c r="K168" s="806"/>
      <c r="L168" s="806"/>
      <c r="M168" s="806"/>
      <c r="N168" s="806"/>
      <c r="O168" s="806"/>
      <c r="P168" s="807" t="s">
        <v>24</v>
      </c>
      <c r="Q168" s="807" t="s">
        <v>25</v>
      </c>
      <c r="R168" s="807" t="s">
        <v>26</v>
      </c>
      <c r="S168" s="807" t="s">
        <v>27</v>
      </c>
      <c r="T168" s="807" t="s">
        <v>28</v>
      </c>
      <c r="U168" s="807" t="s">
        <v>29</v>
      </c>
      <c r="V168" s="807" t="s">
        <v>30</v>
      </c>
      <c r="W168" s="411"/>
      <c r="X168" s="412"/>
      <c r="Z168" s="411"/>
      <c r="AA168" s="411"/>
      <c r="AB168" s="411"/>
      <c r="AC168" s="411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29"/>
      <c r="BF168" s="129"/>
      <c r="BG168" s="129"/>
      <c r="BH168" s="129"/>
      <c r="BI168" s="129"/>
      <c r="BJ168" s="129"/>
      <c r="BK168" s="129"/>
      <c r="BL168" s="129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</row>
    <row r="169" spans="1:85" ht="12.75" customHeight="1" x14ac:dyDescent="0.2">
      <c r="A169" s="804"/>
      <c r="B169" s="805"/>
      <c r="C169" s="806" t="s">
        <v>31</v>
      </c>
      <c r="D169" s="806"/>
      <c r="E169" s="806"/>
      <c r="F169" s="806"/>
      <c r="G169" s="806"/>
      <c r="H169" s="806"/>
      <c r="I169" s="806"/>
      <c r="J169" s="806"/>
      <c r="K169" s="806"/>
      <c r="L169" s="806"/>
      <c r="M169" s="806"/>
      <c r="N169" s="808" t="s">
        <v>32</v>
      </c>
      <c r="O169" s="808"/>
      <c r="P169" s="807"/>
      <c r="Q169" s="807"/>
      <c r="R169" s="807"/>
      <c r="S169" s="807"/>
      <c r="T169" s="807"/>
      <c r="U169" s="807"/>
      <c r="V169" s="807"/>
    </row>
    <row r="170" spans="1:85" ht="12.75" customHeight="1" x14ac:dyDescent="0.2">
      <c r="A170" s="804"/>
      <c r="B170" s="805"/>
      <c r="C170" s="806" t="s">
        <v>33</v>
      </c>
      <c r="D170" s="806"/>
      <c r="E170" s="806"/>
      <c r="F170" s="806"/>
      <c r="G170" s="806"/>
      <c r="H170" s="806"/>
      <c r="I170" s="806"/>
      <c r="J170" s="806"/>
      <c r="K170" s="806"/>
      <c r="L170" s="806"/>
      <c r="M170" s="808" t="s">
        <v>34</v>
      </c>
      <c r="N170" s="808"/>
      <c r="O170" s="808"/>
      <c r="P170" s="807"/>
      <c r="Q170" s="807"/>
      <c r="R170" s="807"/>
      <c r="S170" s="807"/>
      <c r="T170" s="807"/>
      <c r="U170" s="807"/>
      <c r="V170" s="807"/>
    </row>
    <row r="171" spans="1:85" ht="25.5" customHeight="1" x14ac:dyDescent="0.2">
      <c r="A171" s="804"/>
      <c r="B171" s="805"/>
      <c r="C171" s="806" t="s">
        <v>35</v>
      </c>
      <c r="D171" s="806"/>
      <c r="E171" s="806"/>
      <c r="F171" s="806" t="s">
        <v>36</v>
      </c>
      <c r="G171" s="806"/>
      <c r="H171" s="806"/>
      <c r="I171" s="808" t="s">
        <v>37</v>
      </c>
      <c r="J171" s="808"/>
      <c r="K171" s="808" t="s">
        <v>38</v>
      </c>
      <c r="L171" s="808"/>
      <c r="M171" s="808"/>
      <c r="N171" s="807" t="s">
        <v>39</v>
      </c>
      <c r="O171" s="807" t="s">
        <v>40</v>
      </c>
      <c r="P171" s="807"/>
      <c r="Q171" s="807"/>
      <c r="R171" s="807"/>
      <c r="S171" s="807"/>
      <c r="T171" s="807"/>
      <c r="U171" s="807"/>
      <c r="V171" s="807"/>
    </row>
    <row r="172" spans="1:85" s="209" customFormat="1" ht="101.25" customHeight="1" x14ac:dyDescent="0.2">
      <c r="A172" s="804"/>
      <c r="B172" s="805"/>
      <c r="C172" s="208" t="s">
        <v>41</v>
      </c>
      <c r="D172" s="342" t="s">
        <v>42</v>
      </c>
      <c r="E172" s="208" t="s">
        <v>43</v>
      </c>
      <c r="F172" s="208" t="s">
        <v>44</v>
      </c>
      <c r="G172" s="342" t="s">
        <v>45</v>
      </c>
      <c r="H172" s="208" t="s">
        <v>46</v>
      </c>
      <c r="I172" s="342" t="s">
        <v>47</v>
      </c>
      <c r="J172" s="342" t="s">
        <v>48</v>
      </c>
      <c r="K172" s="342" t="s">
        <v>49</v>
      </c>
      <c r="L172" s="342" t="s">
        <v>50</v>
      </c>
      <c r="M172" s="808"/>
      <c r="N172" s="807"/>
      <c r="O172" s="807"/>
      <c r="P172" s="807"/>
      <c r="Q172" s="807"/>
      <c r="R172" s="807"/>
      <c r="S172" s="807"/>
      <c r="T172" s="807"/>
      <c r="U172" s="807"/>
      <c r="V172" s="807"/>
      <c r="W172" s="411"/>
      <c r="X172" s="412"/>
      <c r="Z172" s="411"/>
      <c r="AA172" s="411"/>
      <c r="AB172" s="411"/>
      <c r="AC172" s="411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29"/>
      <c r="BG172" s="129"/>
      <c r="BH172" s="129"/>
      <c r="BI172" s="129"/>
      <c r="BJ172" s="129"/>
      <c r="BK172" s="129"/>
      <c r="BL172" s="129"/>
      <c r="BM172" s="129"/>
      <c r="BN172" s="129"/>
      <c r="BO172" s="129"/>
      <c r="BP172" s="129"/>
      <c r="BQ172" s="129"/>
      <c r="BR172" s="129"/>
      <c r="BS172" s="129"/>
      <c r="BT172" s="129"/>
      <c r="BU172" s="129"/>
      <c r="BV172" s="129"/>
      <c r="BW172" s="129"/>
      <c r="BX172" s="129"/>
      <c r="BY172" s="129"/>
      <c r="BZ172" s="129"/>
      <c r="CA172" s="129"/>
      <c r="CB172" s="129"/>
      <c r="CC172" s="129"/>
      <c r="CD172" s="129"/>
      <c r="CE172" s="129"/>
      <c r="CF172" s="129"/>
      <c r="CG172" s="129"/>
    </row>
    <row r="173" spans="1:85" s="130" customFormat="1" x14ac:dyDescent="0.2">
      <c r="A173" s="128" t="s">
        <v>4</v>
      </c>
      <c r="B173" s="128" t="s">
        <v>5</v>
      </c>
      <c r="C173" s="128" t="s">
        <v>6</v>
      </c>
      <c r="D173" s="128" t="s">
        <v>7</v>
      </c>
      <c r="E173" s="128" t="s">
        <v>51</v>
      </c>
      <c r="F173" s="128" t="s">
        <v>52</v>
      </c>
      <c r="G173" s="128" t="s">
        <v>53</v>
      </c>
      <c r="H173" s="128" t="s">
        <v>54</v>
      </c>
      <c r="I173" s="128" t="s">
        <v>55</v>
      </c>
      <c r="J173" s="128" t="s">
        <v>56</v>
      </c>
      <c r="K173" s="128" t="s">
        <v>57</v>
      </c>
      <c r="L173" s="128" t="s">
        <v>58</v>
      </c>
      <c r="M173" s="128" t="s">
        <v>59</v>
      </c>
      <c r="N173" s="128" t="s">
        <v>60</v>
      </c>
      <c r="O173" s="128" t="s">
        <v>61</v>
      </c>
      <c r="P173" s="131" t="s">
        <v>62</v>
      </c>
      <c r="Q173" s="128" t="s">
        <v>63</v>
      </c>
      <c r="R173" s="128" t="s">
        <v>64</v>
      </c>
      <c r="S173" s="128" t="s">
        <v>65</v>
      </c>
      <c r="T173" s="131" t="s">
        <v>66</v>
      </c>
      <c r="U173" s="128" t="s">
        <v>67</v>
      </c>
      <c r="V173" s="128" t="s">
        <v>68</v>
      </c>
      <c r="W173" s="411"/>
      <c r="X173" s="412"/>
      <c r="Z173" s="411"/>
      <c r="AA173" s="411"/>
      <c r="AB173" s="411"/>
      <c r="AC173" s="411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</row>
    <row r="174" spans="1:85" s="130" customFormat="1" ht="24" customHeight="1" x14ac:dyDescent="0.2">
      <c r="A174" s="258" t="s">
        <v>4</v>
      </c>
      <c r="B174" s="131" t="s">
        <v>479</v>
      </c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50" t="s">
        <v>4</v>
      </c>
      <c r="N174" s="251"/>
      <c r="O174" s="250"/>
      <c r="P174" s="481" t="s">
        <v>549</v>
      </c>
      <c r="Q174" s="365">
        <f>T174/S174</f>
        <v>0.30762</v>
      </c>
      <c r="R174" s="249" t="s">
        <v>552</v>
      </c>
      <c r="S174" s="391">
        <v>1</v>
      </c>
      <c r="T174" s="495">
        <v>0.30762</v>
      </c>
      <c r="U174" s="251" t="s">
        <v>550</v>
      </c>
      <c r="V174" s="250" t="s">
        <v>690</v>
      </c>
      <c r="W174" s="418"/>
      <c r="X174" s="412"/>
      <c r="Y174" s="411"/>
      <c r="Z174" s="411"/>
      <c r="AA174" s="411"/>
      <c r="AB174" s="411"/>
      <c r="AC174" s="411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</row>
    <row r="175" spans="1:85" s="132" customFormat="1" ht="24" customHeight="1" x14ac:dyDescent="0.2">
      <c r="A175" s="258" t="s">
        <v>5</v>
      </c>
      <c r="B175" s="131" t="s">
        <v>479</v>
      </c>
      <c r="C175" s="326"/>
      <c r="D175" s="326"/>
      <c r="E175" s="326"/>
      <c r="F175" s="326"/>
      <c r="G175" s="326"/>
      <c r="H175" s="326"/>
      <c r="I175" s="326"/>
      <c r="J175" s="326"/>
      <c r="K175" s="326"/>
      <c r="L175" s="326"/>
      <c r="M175" s="249" t="s">
        <v>4</v>
      </c>
      <c r="N175" s="326"/>
      <c r="O175" s="326"/>
      <c r="P175" s="481" t="s">
        <v>691</v>
      </c>
      <c r="Q175" s="365">
        <f t="shared" ref="Q175:Q185" si="4">T175/S175</f>
        <v>1.365</v>
      </c>
      <c r="R175" s="328" t="s">
        <v>692</v>
      </c>
      <c r="S175" s="328">
        <v>8</v>
      </c>
      <c r="T175" s="328">
        <v>10.92</v>
      </c>
      <c r="U175" s="253" t="s">
        <v>693</v>
      </c>
      <c r="V175" s="333" t="s">
        <v>694</v>
      </c>
      <c r="W175" s="419"/>
      <c r="X175" s="410"/>
      <c r="Y175" s="419"/>
      <c r="Z175" s="419"/>
      <c r="AA175" s="419"/>
      <c r="AB175" s="419"/>
      <c r="AC175" s="419"/>
    </row>
    <row r="176" spans="1:85" s="132" customFormat="1" ht="24" customHeight="1" x14ac:dyDescent="0.2">
      <c r="A176" s="258" t="s">
        <v>6</v>
      </c>
      <c r="B176" s="131" t="s">
        <v>479</v>
      </c>
      <c r="C176" s="326"/>
      <c r="D176" s="326"/>
      <c r="E176" s="326"/>
      <c r="F176" s="326"/>
      <c r="G176" s="326"/>
      <c r="H176" s="326"/>
      <c r="I176" s="326"/>
      <c r="J176" s="326"/>
      <c r="K176" s="326"/>
      <c r="L176" s="326"/>
      <c r="M176" s="249" t="s">
        <v>4</v>
      </c>
      <c r="N176" s="326"/>
      <c r="O176" s="326"/>
      <c r="P176" s="482" t="s">
        <v>695</v>
      </c>
      <c r="Q176" s="365">
        <f t="shared" si="4"/>
        <v>0.39267000000000002</v>
      </c>
      <c r="R176" s="249" t="s">
        <v>552</v>
      </c>
      <c r="S176" s="328">
        <v>3</v>
      </c>
      <c r="T176" s="328">
        <v>1.17801</v>
      </c>
      <c r="U176" s="253" t="s">
        <v>637</v>
      </c>
      <c r="V176" s="333" t="s">
        <v>707</v>
      </c>
      <c r="W176" s="419"/>
      <c r="X176" s="410"/>
      <c r="Z176" s="419"/>
      <c r="AA176" s="419"/>
      <c r="AB176" s="419"/>
      <c r="AC176" s="419"/>
    </row>
    <row r="177" spans="1:85" s="132" customFormat="1" ht="24" customHeight="1" x14ac:dyDescent="0.2">
      <c r="A177" s="258" t="s">
        <v>7</v>
      </c>
      <c r="B177" s="131" t="s">
        <v>479</v>
      </c>
      <c r="C177" s="326"/>
      <c r="D177" s="326"/>
      <c r="E177" s="326"/>
      <c r="F177" s="326"/>
      <c r="G177" s="326"/>
      <c r="H177" s="326"/>
      <c r="I177" s="326"/>
      <c r="J177" s="326"/>
      <c r="K177" s="326"/>
      <c r="L177" s="326"/>
      <c r="M177" s="249" t="s">
        <v>4</v>
      </c>
      <c r="N177" s="326"/>
      <c r="O177" s="326"/>
      <c r="P177" s="482" t="s">
        <v>696</v>
      </c>
      <c r="Q177" s="365">
        <f t="shared" si="4"/>
        <v>1.78189</v>
      </c>
      <c r="R177" s="249" t="s">
        <v>552</v>
      </c>
      <c r="S177" s="328">
        <v>1</v>
      </c>
      <c r="T177" s="328">
        <v>1.78189</v>
      </c>
      <c r="U177" s="253" t="s">
        <v>708</v>
      </c>
      <c r="V177" s="333" t="s">
        <v>709</v>
      </c>
      <c r="W177" s="419"/>
      <c r="X177" s="410"/>
      <c r="Z177" s="419"/>
      <c r="AA177" s="419"/>
      <c r="AB177" s="419"/>
      <c r="AC177" s="419"/>
    </row>
    <row r="178" spans="1:85" s="132" customFormat="1" ht="24" customHeight="1" x14ac:dyDescent="0.2">
      <c r="A178" s="258" t="s">
        <v>51</v>
      </c>
      <c r="B178" s="131" t="s">
        <v>479</v>
      </c>
      <c r="C178" s="326"/>
      <c r="D178" s="326"/>
      <c r="E178" s="326"/>
      <c r="F178" s="326"/>
      <c r="G178" s="326"/>
      <c r="H178" s="326"/>
      <c r="I178" s="326"/>
      <c r="J178" s="326"/>
      <c r="K178" s="326"/>
      <c r="L178" s="326"/>
      <c r="M178" s="249" t="s">
        <v>4</v>
      </c>
      <c r="N178" s="326"/>
      <c r="O178" s="326"/>
      <c r="P178" s="482" t="s">
        <v>697</v>
      </c>
      <c r="Q178" s="483">
        <f t="shared" si="4"/>
        <v>3.6747500000000002E-2</v>
      </c>
      <c r="R178" s="249" t="s">
        <v>552</v>
      </c>
      <c r="S178" s="328">
        <v>4</v>
      </c>
      <c r="T178" s="328">
        <v>0.14699000000000001</v>
      </c>
      <c r="U178" s="253" t="s">
        <v>708</v>
      </c>
      <c r="V178" s="333" t="s">
        <v>710</v>
      </c>
      <c r="W178" s="419"/>
      <c r="X178" s="410"/>
      <c r="Z178" s="419"/>
      <c r="AA178" s="419"/>
      <c r="AB178" s="419"/>
      <c r="AC178" s="419"/>
    </row>
    <row r="179" spans="1:85" s="132" customFormat="1" ht="24" customHeight="1" x14ac:dyDescent="0.2">
      <c r="A179" s="258" t="s">
        <v>52</v>
      </c>
      <c r="B179" s="131" t="s">
        <v>479</v>
      </c>
      <c r="C179" s="326"/>
      <c r="D179" s="326"/>
      <c r="E179" s="326"/>
      <c r="F179" s="326"/>
      <c r="G179" s="326"/>
      <c r="H179" s="326"/>
      <c r="I179" s="326"/>
      <c r="J179" s="326"/>
      <c r="K179" s="326"/>
      <c r="L179" s="326"/>
      <c r="M179" s="249" t="s">
        <v>4</v>
      </c>
      <c r="N179" s="326"/>
      <c r="O179" s="326"/>
      <c r="P179" s="482" t="s">
        <v>698</v>
      </c>
      <c r="Q179" s="483">
        <f t="shared" si="4"/>
        <v>1.0297799999999999</v>
      </c>
      <c r="R179" s="249" t="s">
        <v>552</v>
      </c>
      <c r="S179" s="328">
        <v>2</v>
      </c>
      <c r="T179" s="328">
        <v>2.0595599999999998</v>
      </c>
      <c r="U179" s="479" t="s">
        <v>616</v>
      </c>
      <c r="V179" s="333" t="s">
        <v>705</v>
      </c>
      <c r="W179" s="419"/>
      <c r="X179" s="410"/>
      <c r="Z179" s="419"/>
      <c r="AA179" s="419"/>
      <c r="AB179" s="419"/>
      <c r="AC179" s="419"/>
    </row>
    <row r="180" spans="1:85" s="132" customFormat="1" ht="24.75" customHeight="1" x14ac:dyDescent="0.2">
      <c r="A180" s="258" t="s">
        <v>53</v>
      </c>
      <c r="B180" s="131" t="s">
        <v>479</v>
      </c>
      <c r="C180" s="326"/>
      <c r="D180" s="326"/>
      <c r="E180" s="326"/>
      <c r="F180" s="326"/>
      <c r="G180" s="326"/>
      <c r="H180" s="326"/>
      <c r="I180" s="326"/>
      <c r="J180" s="326"/>
      <c r="K180" s="326"/>
      <c r="L180" s="326"/>
      <c r="M180" s="249" t="s">
        <v>4</v>
      </c>
      <c r="N180" s="326"/>
      <c r="O180" s="326"/>
      <c r="P180" s="482" t="s">
        <v>699</v>
      </c>
      <c r="Q180" s="483">
        <f t="shared" si="4"/>
        <v>0.922315</v>
      </c>
      <c r="R180" s="249" t="s">
        <v>552</v>
      </c>
      <c r="S180" s="328">
        <v>2</v>
      </c>
      <c r="T180" s="249">
        <v>1.84463</v>
      </c>
      <c r="U180" s="253" t="s">
        <v>716</v>
      </c>
      <c r="V180" s="251" t="s">
        <v>717</v>
      </c>
      <c r="W180" s="419"/>
      <c r="X180" s="410"/>
      <c r="Z180" s="419"/>
      <c r="AA180" s="419"/>
      <c r="AB180" s="419"/>
      <c r="AC180" s="419"/>
    </row>
    <row r="181" spans="1:85" ht="28.5" customHeight="1" x14ac:dyDescent="0.2">
      <c r="A181" s="258" t="s">
        <v>54</v>
      </c>
      <c r="B181" s="131" t="s">
        <v>479</v>
      </c>
      <c r="C181" s="326"/>
      <c r="D181" s="326"/>
      <c r="E181" s="326"/>
      <c r="F181" s="326"/>
      <c r="G181" s="326"/>
      <c r="H181" s="326"/>
      <c r="I181" s="326"/>
      <c r="J181" s="326"/>
      <c r="K181" s="326"/>
      <c r="L181" s="326"/>
      <c r="M181" s="249" t="s">
        <v>4</v>
      </c>
      <c r="N181" s="326"/>
      <c r="O181" s="326"/>
      <c r="P181" s="482" t="s">
        <v>700</v>
      </c>
      <c r="Q181" s="365">
        <f t="shared" si="4"/>
        <v>0.45814300000000002</v>
      </c>
      <c r="R181" s="249" t="s">
        <v>552</v>
      </c>
      <c r="S181" s="249">
        <v>10</v>
      </c>
      <c r="T181" s="249">
        <v>4.5814300000000001</v>
      </c>
      <c r="U181" s="253" t="s">
        <v>616</v>
      </c>
      <c r="V181" s="251" t="s">
        <v>711</v>
      </c>
      <c r="W181" s="419"/>
    </row>
    <row r="182" spans="1:85" ht="24" customHeight="1" x14ac:dyDescent="0.2">
      <c r="A182" s="258" t="s">
        <v>55</v>
      </c>
      <c r="B182" s="131" t="s">
        <v>479</v>
      </c>
      <c r="C182" s="326"/>
      <c r="D182" s="326"/>
      <c r="E182" s="326"/>
      <c r="F182" s="326"/>
      <c r="G182" s="326"/>
      <c r="H182" s="326"/>
      <c r="I182" s="326"/>
      <c r="J182" s="326"/>
      <c r="K182" s="326"/>
      <c r="L182" s="326"/>
      <c r="M182" s="249" t="s">
        <v>4</v>
      </c>
      <c r="N182" s="326"/>
      <c r="O182" s="326"/>
      <c r="P182" s="482" t="s">
        <v>701</v>
      </c>
      <c r="Q182" s="365">
        <f t="shared" si="4"/>
        <v>2.2907E-2</v>
      </c>
      <c r="R182" s="249" t="s">
        <v>552</v>
      </c>
      <c r="S182" s="249">
        <v>20</v>
      </c>
      <c r="T182" s="249">
        <v>0.45813999999999999</v>
      </c>
      <c r="U182" s="253" t="s">
        <v>616</v>
      </c>
      <c r="V182" s="251" t="s">
        <v>706</v>
      </c>
      <c r="W182" s="419"/>
    </row>
    <row r="183" spans="1:85" ht="24" customHeight="1" x14ac:dyDescent="0.2">
      <c r="A183" s="258" t="s">
        <v>56</v>
      </c>
      <c r="B183" s="131" t="s">
        <v>479</v>
      </c>
      <c r="C183" s="326"/>
      <c r="D183" s="326"/>
      <c r="E183" s="326"/>
      <c r="F183" s="326"/>
      <c r="G183" s="326"/>
      <c r="H183" s="326"/>
      <c r="I183" s="326"/>
      <c r="J183" s="326"/>
      <c r="K183" s="326"/>
      <c r="L183" s="326"/>
      <c r="M183" s="249" t="s">
        <v>4</v>
      </c>
      <c r="N183" s="326"/>
      <c r="O183" s="326"/>
      <c r="P183" s="482" t="s">
        <v>702</v>
      </c>
      <c r="Q183" s="365">
        <f t="shared" si="4"/>
        <v>16.075189999999999</v>
      </c>
      <c r="R183" s="249" t="s">
        <v>552</v>
      </c>
      <c r="S183" s="249">
        <v>1</v>
      </c>
      <c r="T183" s="331">
        <v>16.075189999999999</v>
      </c>
      <c r="U183" s="253" t="s">
        <v>712</v>
      </c>
      <c r="V183" s="249" t="s">
        <v>713</v>
      </c>
    </row>
    <row r="184" spans="1:85" ht="24" customHeight="1" x14ac:dyDescent="0.2">
      <c r="A184" s="258" t="s">
        <v>57</v>
      </c>
      <c r="B184" s="131" t="s">
        <v>479</v>
      </c>
      <c r="C184" s="326"/>
      <c r="D184" s="326"/>
      <c r="E184" s="326"/>
      <c r="F184" s="326"/>
      <c r="G184" s="326"/>
      <c r="H184" s="326"/>
      <c r="I184" s="326"/>
      <c r="J184" s="326"/>
      <c r="K184" s="326"/>
      <c r="L184" s="326"/>
      <c r="M184" s="249" t="s">
        <v>4</v>
      </c>
      <c r="N184" s="326"/>
      <c r="O184" s="326"/>
      <c r="P184" s="482" t="s">
        <v>703</v>
      </c>
      <c r="Q184" s="365">
        <f t="shared" si="4"/>
        <v>12.50014</v>
      </c>
      <c r="R184" s="249" t="s">
        <v>552</v>
      </c>
      <c r="S184" s="249">
        <v>1</v>
      </c>
      <c r="T184" s="249">
        <v>12.50014</v>
      </c>
      <c r="U184" s="253" t="s">
        <v>712</v>
      </c>
      <c r="V184" s="249" t="s">
        <v>713</v>
      </c>
    </row>
    <row r="185" spans="1:85" ht="24" customHeight="1" x14ac:dyDescent="0.2">
      <c r="A185" s="258" t="s">
        <v>58</v>
      </c>
      <c r="B185" s="131" t="s">
        <v>479</v>
      </c>
      <c r="C185" s="326"/>
      <c r="D185" s="326"/>
      <c r="E185" s="326"/>
      <c r="F185" s="326"/>
      <c r="G185" s="326"/>
      <c r="H185" s="326"/>
      <c r="I185" s="326"/>
      <c r="J185" s="326"/>
      <c r="K185" s="326"/>
      <c r="L185" s="326"/>
      <c r="M185" s="249" t="s">
        <v>4</v>
      </c>
      <c r="N185" s="326"/>
      <c r="O185" s="326"/>
      <c r="P185" s="482" t="s">
        <v>704</v>
      </c>
      <c r="Q185" s="365">
        <f t="shared" si="4"/>
        <v>1.0046999999999999</v>
      </c>
      <c r="R185" s="249" t="s">
        <v>552</v>
      </c>
      <c r="S185" s="249">
        <v>1</v>
      </c>
      <c r="T185" s="249">
        <v>1.0046999999999999</v>
      </c>
      <c r="U185" s="253" t="s">
        <v>714</v>
      </c>
      <c r="V185" s="249" t="s">
        <v>715</v>
      </c>
    </row>
    <row r="188" spans="1:85" x14ac:dyDescent="0.2">
      <c r="V188" s="334" t="s">
        <v>173</v>
      </c>
    </row>
    <row r="189" spans="1:85" ht="10.5" customHeight="1" x14ac:dyDescent="0.2">
      <c r="U189" s="239"/>
      <c r="V189" s="334" t="s">
        <v>15</v>
      </c>
    </row>
    <row r="191" spans="1:85" s="343" customFormat="1" ht="15.75" x14ac:dyDescent="0.25">
      <c r="A191" s="800" t="s">
        <v>20</v>
      </c>
      <c r="B191" s="800"/>
      <c r="C191" s="800"/>
      <c r="D191" s="800"/>
      <c r="E191" s="800"/>
      <c r="F191" s="800"/>
      <c r="G191" s="800"/>
      <c r="H191" s="800"/>
      <c r="I191" s="800"/>
      <c r="J191" s="800"/>
      <c r="K191" s="800"/>
      <c r="L191" s="800"/>
      <c r="M191" s="800"/>
      <c r="N191" s="800"/>
      <c r="O191" s="800"/>
      <c r="P191" s="800"/>
      <c r="Q191" s="800"/>
      <c r="R191" s="800"/>
      <c r="S191" s="800"/>
      <c r="T191" s="800"/>
      <c r="U191" s="800"/>
      <c r="V191" s="800"/>
      <c r="W191" s="413"/>
      <c r="X191" s="414"/>
      <c r="Y191" s="413"/>
      <c r="Z191" s="413"/>
      <c r="AA191" s="413"/>
      <c r="AB191" s="413"/>
      <c r="AC191" s="413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</row>
    <row r="192" spans="1:85" s="18" customFormat="1" ht="15.75" x14ac:dyDescent="0.25">
      <c r="M192" s="19" t="s">
        <v>21</v>
      </c>
      <c r="N192" s="801" t="s">
        <v>16</v>
      </c>
      <c r="O192" s="801"/>
      <c r="P192" s="801"/>
      <c r="Q192" s="801"/>
      <c r="R192" s="801"/>
      <c r="S192" s="801"/>
      <c r="T192" s="801"/>
      <c r="V192" s="343"/>
      <c r="W192" s="413"/>
      <c r="X192" s="414"/>
      <c r="Y192" s="413"/>
      <c r="Z192" s="413"/>
      <c r="AA192" s="413"/>
      <c r="AB192" s="413"/>
      <c r="AC192" s="413"/>
    </row>
    <row r="193" spans="1:85" s="205" customFormat="1" ht="15.75" x14ac:dyDescent="0.25">
      <c r="N193" s="802" t="s">
        <v>13</v>
      </c>
      <c r="O193" s="802"/>
      <c r="P193" s="802"/>
      <c r="Q193" s="802"/>
      <c r="R193" s="802"/>
      <c r="S193" s="802"/>
      <c r="T193" s="802"/>
      <c r="V193" s="335"/>
      <c r="W193" s="415"/>
      <c r="X193" s="416"/>
      <c r="Y193" s="415"/>
      <c r="Z193" s="415"/>
      <c r="AA193" s="415"/>
      <c r="AB193" s="415"/>
      <c r="AC193" s="415"/>
    </row>
    <row r="194" spans="1:85" s="206" customFormat="1" ht="18" customHeight="1" x14ac:dyDescent="0.25">
      <c r="A194" s="803" t="s">
        <v>476</v>
      </c>
      <c r="B194" s="803"/>
      <c r="C194" s="803"/>
      <c r="D194" s="803"/>
      <c r="E194" s="803"/>
      <c r="F194" s="803"/>
      <c r="G194" s="803"/>
      <c r="H194" s="803"/>
      <c r="I194" s="803"/>
      <c r="J194" s="803"/>
      <c r="K194" s="803"/>
      <c r="L194" s="803"/>
      <c r="M194" s="803"/>
      <c r="N194" s="803"/>
      <c r="O194" s="803"/>
      <c r="P194" s="803"/>
      <c r="Q194" s="803"/>
      <c r="R194" s="803"/>
      <c r="S194" s="803"/>
      <c r="T194" s="803"/>
      <c r="U194" s="803"/>
      <c r="V194" s="803"/>
      <c r="W194" s="415"/>
      <c r="X194" s="416"/>
      <c r="Y194" s="415"/>
      <c r="Z194" s="415"/>
      <c r="AA194" s="415"/>
      <c r="AB194" s="415"/>
      <c r="AC194" s="415"/>
    </row>
    <row r="195" spans="1:85" s="207" customFormat="1" ht="12.75" customHeight="1" x14ac:dyDescent="0.2">
      <c r="A195" s="804" t="s">
        <v>3</v>
      </c>
      <c r="B195" s="805" t="s">
        <v>22</v>
      </c>
      <c r="C195" s="806" t="s">
        <v>23</v>
      </c>
      <c r="D195" s="806"/>
      <c r="E195" s="806"/>
      <c r="F195" s="806"/>
      <c r="G195" s="806"/>
      <c r="H195" s="806"/>
      <c r="I195" s="806"/>
      <c r="J195" s="806"/>
      <c r="K195" s="806"/>
      <c r="L195" s="806"/>
      <c r="M195" s="806"/>
      <c r="N195" s="806"/>
      <c r="O195" s="806"/>
      <c r="P195" s="807" t="s">
        <v>24</v>
      </c>
      <c r="Q195" s="807" t="s">
        <v>25</v>
      </c>
      <c r="R195" s="807" t="s">
        <v>26</v>
      </c>
      <c r="S195" s="807" t="s">
        <v>27</v>
      </c>
      <c r="T195" s="807" t="s">
        <v>28</v>
      </c>
      <c r="U195" s="807" t="s">
        <v>29</v>
      </c>
      <c r="V195" s="807" t="s">
        <v>30</v>
      </c>
      <c r="W195" s="411"/>
      <c r="X195" s="412"/>
      <c r="Y195" s="411"/>
      <c r="Z195" s="411"/>
      <c r="AA195" s="411"/>
      <c r="AB195" s="411"/>
      <c r="AC195" s="411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29"/>
      <c r="BZ195" s="129"/>
      <c r="CA195" s="129"/>
      <c r="CB195" s="129"/>
      <c r="CC195" s="129"/>
      <c r="CD195" s="129"/>
      <c r="CE195" s="129"/>
      <c r="CF195" s="129"/>
      <c r="CG195" s="129"/>
    </row>
    <row r="196" spans="1:85" ht="12.75" customHeight="1" x14ac:dyDescent="0.2">
      <c r="A196" s="804"/>
      <c r="B196" s="805"/>
      <c r="C196" s="806" t="s">
        <v>31</v>
      </c>
      <c r="D196" s="806"/>
      <c r="E196" s="806"/>
      <c r="F196" s="806"/>
      <c r="G196" s="806"/>
      <c r="H196" s="806"/>
      <c r="I196" s="806"/>
      <c r="J196" s="806"/>
      <c r="K196" s="806"/>
      <c r="L196" s="806"/>
      <c r="M196" s="806"/>
      <c r="N196" s="808" t="s">
        <v>32</v>
      </c>
      <c r="O196" s="808"/>
      <c r="P196" s="807"/>
      <c r="Q196" s="807"/>
      <c r="R196" s="807"/>
      <c r="S196" s="807"/>
      <c r="T196" s="807"/>
      <c r="U196" s="807"/>
      <c r="V196" s="807"/>
    </row>
    <row r="197" spans="1:85" ht="12.75" customHeight="1" x14ac:dyDescent="0.2">
      <c r="A197" s="804"/>
      <c r="B197" s="805"/>
      <c r="C197" s="806" t="s">
        <v>33</v>
      </c>
      <c r="D197" s="806"/>
      <c r="E197" s="806"/>
      <c r="F197" s="806"/>
      <c r="G197" s="806"/>
      <c r="H197" s="806"/>
      <c r="I197" s="806"/>
      <c r="J197" s="806"/>
      <c r="K197" s="806"/>
      <c r="L197" s="806"/>
      <c r="M197" s="808" t="s">
        <v>34</v>
      </c>
      <c r="N197" s="808"/>
      <c r="O197" s="808"/>
      <c r="P197" s="807"/>
      <c r="Q197" s="807"/>
      <c r="R197" s="807"/>
      <c r="S197" s="807"/>
      <c r="T197" s="807"/>
      <c r="U197" s="807"/>
      <c r="V197" s="807"/>
    </row>
    <row r="198" spans="1:85" ht="25.5" customHeight="1" x14ac:dyDescent="0.2">
      <c r="A198" s="804"/>
      <c r="B198" s="805"/>
      <c r="C198" s="806" t="s">
        <v>35</v>
      </c>
      <c r="D198" s="806"/>
      <c r="E198" s="806"/>
      <c r="F198" s="806" t="s">
        <v>36</v>
      </c>
      <c r="G198" s="806"/>
      <c r="H198" s="806"/>
      <c r="I198" s="808" t="s">
        <v>37</v>
      </c>
      <c r="J198" s="808"/>
      <c r="K198" s="808" t="s">
        <v>38</v>
      </c>
      <c r="L198" s="808"/>
      <c r="M198" s="808"/>
      <c r="N198" s="807" t="s">
        <v>39</v>
      </c>
      <c r="O198" s="807" t="s">
        <v>40</v>
      </c>
      <c r="P198" s="807"/>
      <c r="Q198" s="807"/>
      <c r="R198" s="807"/>
      <c r="S198" s="807"/>
      <c r="T198" s="807"/>
      <c r="U198" s="807"/>
      <c r="V198" s="807"/>
    </row>
    <row r="199" spans="1:85" s="209" customFormat="1" ht="84" customHeight="1" x14ac:dyDescent="0.2">
      <c r="A199" s="804"/>
      <c r="B199" s="805"/>
      <c r="C199" s="208" t="s">
        <v>41</v>
      </c>
      <c r="D199" s="342" t="s">
        <v>42</v>
      </c>
      <c r="E199" s="208" t="s">
        <v>43</v>
      </c>
      <c r="F199" s="208" t="s">
        <v>44</v>
      </c>
      <c r="G199" s="342" t="s">
        <v>45</v>
      </c>
      <c r="H199" s="208" t="s">
        <v>46</v>
      </c>
      <c r="I199" s="342" t="s">
        <v>47</v>
      </c>
      <c r="J199" s="342" t="s">
        <v>48</v>
      </c>
      <c r="K199" s="342" t="s">
        <v>49</v>
      </c>
      <c r="L199" s="342" t="s">
        <v>50</v>
      </c>
      <c r="M199" s="808"/>
      <c r="N199" s="807"/>
      <c r="O199" s="807"/>
      <c r="P199" s="807"/>
      <c r="Q199" s="807"/>
      <c r="R199" s="807"/>
      <c r="S199" s="807"/>
      <c r="T199" s="807"/>
      <c r="U199" s="807"/>
      <c r="V199" s="807"/>
      <c r="W199" s="411"/>
      <c r="X199" s="412"/>
      <c r="Y199" s="411"/>
      <c r="Z199" s="411"/>
      <c r="AA199" s="411"/>
      <c r="AB199" s="411"/>
      <c r="AC199" s="411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29"/>
      <c r="BF199" s="129"/>
      <c r="BG199" s="129"/>
      <c r="BH199" s="129"/>
      <c r="BI199" s="129"/>
      <c r="BJ199" s="129"/>
      <c r="BK199" s="129"/>
      <c r="BL199" s="129"/>
      <c r="BM199" s="129"/>
      <c r="BN199" s="129"/>
      <c r="BO199" s="129"/>
      <c r="BP199" s="129"/>
      <c r="BQ199" s="129"/>
      <c r="BR199" s="129"/>
      <c r="BS199" s="129"/>
      <c r="BT199" s="129"/>
      <c r="BU199" s="129"/>
      <c r="BV199" s="129"/>
      <c r="BW199" s="129"/>
      <c r="BX199" s="129"/>
      <c r="BY199" s="129"/>
      <c r="BZ199" s="129"/>
      <c r="CA199" s="129"/>
      <c r="CB199" s="129"/>
      <c r="CC199" s="129"/>
      <c r="CD199" s="129"/>
      <c r="CE199" s="129"/>
      <c r="CF199" s="129"/>
      <c r="CG199" s="129"/>
    </row>
    <row r="200" spans="1:85" s="130" customFormat="1" x14ac:dyDescent="0.2">
      <c r="A200" s="390" t="s">
        <v>4</v>
      </c>
      <c r="B200" s="390" t="s">
        <v>5</v>
      </c>
      <c r="C200" s="390" t="s">
        <v>6</v>
      </c>
      <c r="D200" s="390" t="s">
        <v>7</v>
      </c>
      <c r="E200" s="390" t="s">
        <v>51</v>
      </c>
      <c r="F200" s="390" t="s">
        <v>52</v>
      </c>
      <c r="G200" s="390" t="s">
        <v>53</v>
      </c>
      <c r="H200" s="390" t="s">
        <v>54</v>
      </c>
      <c r="I200" s="390" t="s">
        <v>55</v>
      </c>
      <c r="J200" s="390" t="s">
        <v>56</v>
      </c>
      <c r="K200" s="390" t="s">
        <v>57</v>
      </c>
      <c r="L200" s="390" t="s">
        <v>58</v>
      </c>
      <c r="M200" s="390" t="s">
        <v>59</v>
      </c>
      <c r="N200" s="390" t="s">
        <v>60</v>
      </c>
      <c r="O200" s="390" t="s">
        <v>61</v>
      </c>
      <c r="P200" s="367" t="s">
        <v>62</v>
      </c>
      <c r="Q200" s="390" t="s">
        <v>63</v>
      </c>
      <c r="R200" s="390" t="s">
        <v>64</v>
      </c>
      <c r="S200" s="390" t="s">
        <v>65</v>
      </c>
      <c r="T200" s="367" t="s">
        <v>66</v>
      </c>
      <c r="U200" s="390" t="s">
        <v>67</v>
      </c>
      <c r="V200" s="390" t="s">
        <v>68</v>
      </c>
      <c r="W200" s="411"/>
      <c r="X200" s="412"/>
      <c r="Y200" s="411"/>
      <c r="Z200" s="411"/>
      <c r="AA200" s="411"/>
      <c r="AB200" s="411"/>
      <c r="AC200" s="411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29"/>
      <c r="BQ200" s="129"/>
      <c r="BR200" s="129"/>
      <c r="BS200" s="129"/>
      <c r="BT200" s="129"/>
      <c r="BU200" s="129"/>
      <c r="BV200" s="129"/>
      <c r="BW200" s="129"/>
      <c r="BX200" s="129"/>
      <c r="BY200" s="129"/>
      <c r="BZ200" s="129"/>
      <c r="CA200" s="129"/>
      <c r="CB200" s="129"/>
      <c r="CC200" s="129"/>
      <c r="CD200" s="129"/>
      <c r="CE200" s="129"/>
      <c r="CF200" s="129"/>
      <c r="CG200" s="129"/>
    </row>
    <row r="201" spans="1:85" s="130" customFormat="1" ht="22.5" customHeight="1" x14ac:dyDescent="0.2">
      <c r="A201" s="258" t="s">
        <v>4</v>
      </c>
      <c r="B201" s="258" t="s">
        <v>477</v>
      </c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50" t="s">
        <v>4</v>
      </c>
      <c r="N201" s="251"/>
      <c r="O201" s="250"/>
      <c r="P201" s="481" t="s">
        <v>549</v>
      </c>
      <c r="Q201" s="365">
        <f>T201/S201</f>
        <v>0.32224999999999998</v>
      </c>
      <c r="R201" s="249" t="s">
        <v>552</v>
      </c>
      <c r="S201" s="391">
        <v>1</v>
      </c>
      <c r="T201" s="497">
        <v>0.32224999999999998</v>
      </c>
      <c r="U201" s="251" t="s">
        <v>550</v>
      </c>
      <c r="V201" s="250" t="s">
        <v>718</v>
      </c>
      <c r="W201" s="418"/>
      <c r="X201" s="412"/>
      <c r="Y201" s="411"/>
      <c r="Z201" s="411"/>
      <c r="AA201" s="411"/>
      <c r="AB201" s="411"/>
      <c r="AC201" s="411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129"/>
      <c r="BY201" s="129"/>
      <c r="BZ201" s="129"/>
      <c r="CA201" s="129"/>
      <c r="CB201" s="129"/>
      <c r="CC201" s="129"/>
      <c r="CD201" s="129"/>
      <c r="CE201" s="129"/>
      <c r="CF201" s="129"/>
      <c r="CG201" s="129"/>
    </row>
    <row r="202" spans="1:85" s="130" customFormat="1" ht="26.25" customHeight="1" x14ac:dyDescent="0.2">
      <c r="A202" s="258" t="s">
        <v>5</v>
      </c>
      <c r="B202" s="258" t="s">
        <v>477</v>
      </c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50" t="s">
        <v>4</v>
      </c>
      <c r="N202" s="251"/>
      <c r="O202" s="250"/>
      <c r="P202" s="481" t="s">
        <v>719</v>
      </c>
      <c r="Q202" s="365">
        <f>T202/S202</f>
        <v>1.365</v>
      </c>
      <c r="R202" s="249" t="s">
        <v>692</v>
      </c>
      <c r="S202" s="249">
        <v>6</v>
      </c>
      <c r="T202" s="331">
        <v>8.19</v>
      </c>
      <c r="U202" s="253" t="s">
        <v>693</v>
      </c>
      <c r="V202" s="251" t="s">
        <v>720</v>
      </c>
      <c r="W202" s="809"/>
      <c r="X202" s="809"/>
      <c r="Y202" s="809"/>
      <c r="Z202" s="411"/>
      <c r="AA202" s="411"/>
      <c r="AB202" s="411"/>
      <c r="AC202" s="411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29"/>
      <c r="BZ202" s="129"/>
      <c r="CA202" s="129"/>
      <c r="CB202" s="129"/>
      <c r="CC202" s="129"/>
      <c r="CD202" s="129"/>
      <c r="CE202" s="129"/>
      <c r="CF202" s="129"/>
      <c r="CG202" s="129"/>
    </row>
    <row r="203" spans="1:85" ht="57.75" customHeight="1" x14ac:dyDescent="0.2">
      <c r="A203" s="258" t="s">
        <v>6</v>
      </c>
      <c r="B203" s="258" t="s">
        <v>477</v>
      </c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50" t="s">
        <v>4</v>
      </c>
      <c r="N203" s="251"/>
      <c r="O203" s="250"/>
      <c r="P203" s="481" t="s">
        <v>725</v>
      </c>
      <c r="Q203" s="365">
        <f>T203/S203</f>
        <v>0.97499999999999998</v>
      </c>
      <c r="R203" s="249" t="s">
        <v>692</v>
      </c>
      <c r="S203" s="249">
        <v>50</v>
      </c>
      <c r="T203" s="331">
        <v>48.75</v>
      </c>
      <c r="U203" s="253" t="s">
        <v>693</v>
      </c>
      <c r="V203" s="251" t="s">
        <v>720</v>
      </c>
      <c r="W203" s="419"/>
    </row>
    <row r="204" spans="1:85" ht="38.25" customHeight="1" x14ac:dyDescent="0.2">
      <c r="A204" s="258" t="s">
        <v>7</v>
      </c>
      <c r="B204" s="258" t="s">
        <v>477</v>
      </c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M204" s="250" t="s">
        <v>4</v>
      </c>
      <c r="N204" s="251"/>
      <c r="O204" s="250"/>
      <c r="P204" s="480" t="s">
        <v>721</v>
      </c>
      <c r="Q204" s="365">
        <f>T204/S204</f>
        <v>5.8981300000000001</v>
      </c>
      <c r="R204" s="249" t="s">
        <v>552</v>
      </c>
      <c r="S204" s="249">
        <v>1</v>
      </c>
      <c r="T204" s="331">
        <v>5.8981300000000001</v>
      </c>
      <c r="U204" s="253" t="s">
        <v>693</v>
      </c>
      <c r="V204" s="251" t="s">
        <v>722</v>
      </c>
    </row>
    <row r="205" spans="1:85" ht="22.5" customHeight="1" x14ac:dyDescent="0.2">
      <c r="A205" s="258" t="s">
        <v>51</v>
      </c>
      <c r="B205" s="258" t="s">
        <v>477</v>
      </c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50" t="s">
        <v>4</v>
      </c>
      <c r="N205" s="251"/>
      <c r="O205" s="250"/>
      <c r="P205" s="480" t="s">
        <v>723</v>
      </c>
      <c r="Q205" s="365">
        <f>T205/S205</f>
        <v>0.79049999999999998</v>
      </c>
      <c r="R205" s="249" t="s">
        <v>552</v>
      </c>
      <c r="S205" s="249">
        <v>4</v>
      </c>
      <c r="T205" s="331">
        <v>3.1619999999999999</v>
      </c>
      <c r="U205" s="253" t="s">
        <v>693</v>
      </c>
      <c r="V205" s="251" t="s">
        <v>724</v>
      </c>
    </row>
    <row r="206" spans="1:85" ht="22.5" customHeight="1" x14ac:dyDescent="0.2">
      <c r="A206" s="222"/>
      <c r="B206" s="222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376"/>
      <c r="N206" s="372"/>
      <c r="O206" s="376"/>
      <c r="P206" s="484"/>
      <c r="Q206" s="388"/>
      <c r="R206" s="204"/>
      <c r="S206" s="204"/>
      <c r="U206" s="479"/>
      <c r="V206" s="372"/>
    </row>
    <row r="207" spans="1:85" x14ac:dyDescent="0.2">
      <c r="Q207" s="388"/>
      <c r="R207" s="204"/>
      <c r="U207" s="479"/>
      <c r="V207" s="372"/>
    </row>
    <row r="208" spans="1:85" x14ac:dyDescent="0.2">
      <c r="V208" s="334" t="s">
        <v>173</v>
      </c>
    </row>
    <row r="209" spans="1:85" ht="10.5" customHeight="1" x14ac:dyDescent="0.2">
      <c r="U209" s="239"/>
      <c r="V209" s="334" t="s">
        <v>15</v>
      </c>
    </row>
    <row r="211" spans="1:85" s="343" customFormat="1" ht="15.75" x14ac:dyDescent="0.25">
      <c r="A211" s="800" t="s">
        <v>20</v>
      </c>
      <c r="B211" s="800"/>
      <c r="C211" s="800"/>
      <c r="D211" s="800"/>
      <c r="E211" s="800"/>
      <c r="F211" s="800"/>
      <c r="G211" s="800"/>
      <c r="H211" s="800"/>
      <c r="I211" s="800"/>
      <c r="J211" s="800"/>
      <c r="K211" s="800"/>
      <c r="L211" s="800"/>
      <c r="M211" s="800"/>
      <c r="N211" s="800"/>
      <c r="O211" s="800"/>
      <c r="P211" s="800"/>
      <c r="Q211" s="800"/>
      <c r="R211" s="800"/>
      <c r="S211" s="800"/>
      <c r="T211" s="800"/>
      <c r="U211" s="800"/>
      <c r="V211" s="800"/>
      <c r="W211" s="413"/>
      <c r="X211" s="414"/>
      <c r="Y211" s="413"/>
      <c r="Z211" s="413"/>
      <c r="AA211" s="413"/>
      <c r="AB211" s="413"/>
      <c r="AC211" s="413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</row>
    <row r="212" spans="1:85" s="18" customFormat="1" ht="15.75" x14ac:dyDescent="0.25">
      <c r="M212" s="19" t="s">
        <v>21</v>
      </c>
      <c r="N212" s="801" t="s">
        <v>16</v>
      </c>
      <c r="O212" s="801"/>
      <c r="P212" s="801"/>
      <c r="Q212" s="801"/>
      <c r="R212" s="801"/>
      <c r="S212" s="801"/>
      <c r="T212" s="801"/>
      <c r="V212" s="343"/>
      <c r="W212" s="413"/>
      <c r="X212" s="414"/>
      <c r="Y212" s="413"/>
      <c r="Z212" s="413"/>
      <c r="AA212" s="413"/>
      <c r="AB212" s="413"/>
      <c r="AC212" s="413"/>
    </row>
    <row r="213" spans="1:85" s="205" customFormat="1" ht="15.75" x14ac:dyDescent="0.25">
      <c r="N213" s="802" t="s">
        <v>13</v>
      </c>
      <c r="O213" s="802"/>
      <c r="P213" s="802"/>
      <c r="Q213" s="802"/>
      <c r="R213" s="802"/>
      <c r="S213" s="802"/>
      <c r="T213" s="802"/>
      <c r="V213" s="335"/>
      <c r="W213" s="415"/>
      <c r="X213" s="416"/>
      <c r="Y213" s="415"/>
      <c r="Z213" s="415"/>
      <c r="AA213" s="415"/>
      <c r="AB213" s="415"/>
      <c r="AC213" s="415"/>
    </row>
    <row r="214" spans="1:85" s="206" customFormat="1" ht="18" customHeight="1" x14ac:dyDescent="0.25">
      <c r="A214" s="803" t="s">
        <v>474</v>
      </c>
      <c r="B214" s="803"/>
      <c r="C214" s="803"/>
      <c r="D214" s="803"/>
      <c r="E214" s="803"/>
      <c r="F214" s="803"/>
      <c r="G214" s="803"/>
      <c r="H214" s="803"/>
      <c r="I214" s="803"/>
      <c r="J214" s="803"/>
      <c r="K214" s="803"/>
      <c r="L214" s="803"/>
      <c r="M214" s="803"/>
      <c r="N214" s="803"/>
      <c r="O214" s="803"/>
      <c r="P214" s="803"/>
      <c r="Q214" s="803"/>
      <c r="R214" s="803"/>
      <c r="S214" s="803"/>
      <c r="T214" s="803"/>
      <c r="U214" s="803"/>
      <c r="V214" s="803"/>
      <c r="W214" s="415"/>
      <c r="X214" s="416"/>
      <c r="Y214" s="415"/>
      <c r="Z214" s="415"/>
      <c r="AA214" s="415"/>
      <c r="AB214" s="415"/>
      <c r="AC214" s="415"/>
    </row>
    <row r="215" spans="1:85" s="207" customFormat="1" ht="12.75" customHeight="1" x14ac:dyDescent="0.2">
      <c r="A215" s="804" t="s">
        <v>3</v>
      </c>
      <c r="B215" s="805" t="s">
        <v>22</v>
      </c>
      <c r="C215" s="806" t="s">
        <v>23</v>
      </c>
      <c r="D215" s="806"/>
      <c r="E215" s="806"/>
      <c r="F215" s="806"/>
      <c r="G215" s="806"/>
      <c r="H215" s="806"/>
      <c r="I215" s="806"/>
      <c r="J215" s="806"/>
      <c r="K215" s="806"/>
      <c r="L215" s="806"/>
      <c r="M215" s="806"/>
      <c r="N215" s="806"/>
      <c r="O215" s="806"/>
      <c r="P215" s="807" t="s">
        <v>24</v>
      </c>
      <c r="Q215" s="807" t="s">
        <v>25</v>
      </c>
      <c r="R215" s="807" t="s">
        <v>26</v>
      </c>
      <c r="S215" s="807" t="s">
        <v>27</v>
      </c>
      <c r="T215" s="807" t="s">
        <v>28</v>
      </c>
      <c r="U215" s="807" t="s">
        <v>29</v>
      </c>
      <c r="V215" s="807" t="s">
        <v>30</v>
      </c>
      <c r="W215" s="411"/>
      <c r="X215" s="412"/>
      <c r="Y215" s="411"/>
      <c r="Z215" s="411"/>
      <c r="AA215" s="411"/>
      <c r="AB215" s="411"/>
      <c r="AC215" s="411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29"/>
      <c r="AW215" s="129"/>
      <c r="AX215" s="129"/>
      <c r="AY215" s="129"/>
      <c r="AZ215" s="129"/>
      <c r="BA215" s="129"/>
      <c r="BB215" s="129"/>
      <c r="BC215" s="129"/>
      <c r="BD215" s="129"/>
      <c r="BE215" s="129"/>
      <c r="BF215" s="129"/>
      <c r="BG215" s="129"/>
      <c r="BH215" s="129"/>
      <c r="BI215" s="129"/>
      <c r="BJ215" s="129"/>
      <c r="BK215" s="129"/>
      <c r="BL215" s="129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9"/>
      <c r="CF215" s="129"/>
      <c r="CG215" s="129"/>
    </row>
    <row r="216" spans="1:85" ht="12.75" customHeight="1" x14ac:dyDescent="0.2">
      <c r="A216" s="804"/>
      <c r="B216" s="805"/>
      <c r="C216" s="806" t="s">
        <v>31</v>
      </c>
      <c r="D216" s="806"/>
      <c r="E216" s="806"/>
      <c r="F216" s="806"/>
      <c r="G216" s="806"/>
      <c r="H216" s="806"/>
      <c r="I216" s="806"/>
      <c r="J216" s="806"/>
      <c r="K216" s="806"/>
      <c r="L216" s="806"/>
      <c r="M216" s="806"/>
      <c r="N216" s="808" t="s">
        <v>32</v>
      </c>
      <c r="O216" s="808"/>
      <c r="P216" s="807"/>
      <c r="Q216" s="807"/>
      <c r="R216" s="807"/>
      <c r="S216" s="807"/>
      <c r="T216" s="807"/>
      <c r="U216" s="807"/>
      <c r="V216" s="807"/>
    </row>
    <row r="217" spans="1:85" ht="12.75" customHeight="1" x14ac:dyDescent="0.2">
      <c r="A217" s="804"/>
      <c r="B217" s="805"/>
      <c r="C217" s="806" t="s">
        <v>33</v>
      </c>
      <c r="D217" s="806"/>
      <c r="E217" s="806"/>
      <c r="F217" s="806"/>
      <c r="G217" s="806"/>
      <c r="H217" s="806"/>
      <c r="I217" s="806"/>
      <c r="J217" s="806"/>
      <c r="K217" s="806"/>
      <c r="L217" s="806"/>
      <c r="M217" s="808" t="s">
        <v>34</v>
      </c>
      <c r="N217" s="808"/>
      <c r="O217" s="808"/>
      <c r="P217" s="807"/>
      <c r="Q217" s="807"/>
      <c r="R217" s="807"/>
      <c r="S217" s="807"/>
      <c r="T217" s="807"/>
      <c r="U217" s="807"/>
      <c r="V217" s="807"/>
    </row>
    <row r="218" spans="1:85" ht="25.5" customHeight="1" x14ac:dyDescent="0.2">
      <c r="A218" s="804"/>
      <c r="B218" s="805"/>
      <c r="C218" s="806" t="s">
        <v>35</v>
      </c>
      <c r="D218" s="806"/>
      <c r="E218" s="806"/>
      <c r="F218" s="806" t="s">
        <v>36</v>
      </c>
      <c r="G218" s="806"/>
      <c r="H218" s="806"/>
      <c r="I218" s="808" t="s">
        <v>37</v>
      </c>
      <c r="J218" s="808"/>
      <c r="K218" s="808" t="s">
        <v>38</v>
      </c>
      <c r="L218" s="808"/>
      <c r="M218" s="808"/>
      <c r="N218" s="807" t="s">
        <v>39</v>
      </c>
      <c r="O218" s="807" t="s">
        <v>40</v>
      </c>
      <c r="P218" s="807"/>
      <c r="Q218" s="807"/>
      <c r="R218" s="807"/>
      <c r="S218" s="807"/>
      <c r="T218" s="807"/>
      <c r="U218" s="807"/>
      <c r="V218" s="807"/>
    </row>
    <row r="219" spans="1:85" s="209" customFormat="1" ht="91.5" customHeight="1" x14ac:dyDescent="0.2">
      <c r="A219" s="804"/>
      <c r="B219" s="805"/>
      <c r="C219" s="208" t="s">
        <v>41</v>
      </c>
      <c r="D219" s="342" t="s">
        <v>42</v>
      </c>
      <c r="E219" s="208" t="s">
        <v>43</v>
      </c>
      <c r="F219" s="208" t="s">
        <v>44</v>
      </c>
      <c r="G219" s="342" t="s">
        <v>45</v>
      </c>
      <c r="H219" s="208" t="s">
        <v>46</v>
      </c>
      <c r="I219" s="342" t="s">
        <v>47</v>
      </c>
      <c r="J219" s="342" t="s">
        <v>48</v>
      </c>
      <c r="K219" s="342" t="s">
        <v>49</v>
      </c>
      <c r="L219" s="342" t="s">
        <v>50</v>
      </c>
      <c r="M219" s="808"/>
      <c r="N219" s="807"/>
      <c r="O219" s="807"/>
      <c r="P219" s="807"/>
      <c r="Q219" s="807"/>
      <c r="R219" s="807"/>
      <c r="S219" s="807"/>
      <c r="T219" s="807"/>
      <c r="U219" s="807"/>
      <c r="V219" s="807"/>
      <c r="W219" s="411"/>
      <c r="X219" s="412"/>
      <c r="Y219" s="411"/>
      <c r="Z219" s="411"/>
      <c r="AA219" s="411"/>
      <c r="AB219" s="411"/>
      <c r="AC219" s="411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  <c r="AT219" s="129"/>
      <c r="AU219" s="129"/>
      <c r="AV219" s="129"/>
      <c r="AW219" s="129"/>
      <c r="AX219" s="129"/>
      <c r="AY219" s="129"/>
      <c r="AZ219" s="129"/>
      <c r="BA219" s="129"/>
      <c r="BB219" s="129"/>
      <c r="BC219" s="129"/>
      <c r="BD219" s="129"/>
      <c r="BE219" s="129"/>
      <c r="BF219" s="129"/>
      <c r="BG219" s="129"/>
      <c r="BH219" s="129"/>
      <c r="BI219" s="129"/>
      <c r="BJ219" s="129"/>
      <c r="BK219" s="129"/>
      <c r="BL219" s="129"/>
      <c r="BM219" s="129"/>
      <c r="BN219" s="129"/>
      <c r="BO219" s="129"/>
      <c r="BP219" s="129"/>
      <c r="BQ219" s="129"/>
      <c r="BR219" s="129"/>
      <c r="BS219" s="129"/>
      <c r="BT219" s="129"/>
      <c r="BU219" s="129"/>
      <c r="BV219" s="129"/>
      <c r="BW219" s="129"/>
      <c r="BX219" s="129"/>
      <c r="BY219" s="129"/>
      <c r="BZ219" s="129"/>
      <c r="CA219" s="129"/>
      <c r="CB219" s="129"/>
      <c r="CC219" s="129"/>
      <c r="CD219" s="129"/>
      <c r="CE219" s="129"/>
      <c r="CF219" s="129"/>
      <c r="CG219" s="129"/>
    </row>
    <row r="220" spans="1:85" s="130" customFormat="1" x14ac:dyDescent="0.2">
      <c r="A220" s="128" t="s">
        <v>4</v>
      </c>
      <c r="B220" s="128" t="s">
        <v>5</v>
      </c>
      <c r="C220" s="128" t="s">
        <v>6</v>
      </c>
      <c r="D220" s="128" t="s">
        <v>7</v>
      </c>
      <c r="E220" s="128" t="s">
        <v>51</v>
      </c>
      <c r="F220" s="128" t="s">
        <v>52</v>
      </c>
      <c r="G220" s="128" t="s">
        <v>53</v>
      </c>
      <c r="H220" s="128" t="s">
        <v>54</v>
      </c>
      <c r="I220" s="128" t="s">
        <v>55</v>
      </c>
      <c r="J220" s="128" t="s">
        <v>56</v>
      </c>
      <c r="K220" s="128" t="s">
        <v>57</v>
      </c>
      <c r="L220" s="128" t="s">
        <v>58</v>
      </c>
      <c r="M220" s="128" t="s">
        <v>59</v>
      </c>
      <c r="N220" s="128" t="s">
        <v>60</v>
      </c>
      <c r="O220" s="128" t="s">
        <v>61</v>
      </c>
      <c r="P220" s="131" t="s">
        <v>62</v>
      </c>
      <c r="Q220" s="128" t="s">
        <v>63</v>
      </c>
      <c r="R220" s="128" t="s">
        <v>64</v>
      </c>
      <c r="S220" s="128" t="s">
        <v>65</v>
      </c>
      <c r="T220" s="131" t="s">
        <v>66</v>
      </c>
      <c r="U220" s="128" t="s">
        <v>67</v>
      </c>
      <c r="V220" s="128" t="s">
        <v>68</v>
      </c>
      <c r="W220" s="411"/>
      <c r="X220" s="412"/>
      <c r="Y220" s="411"/>
      <c r="Z220" s="411"/>
      <c r="AA220" s="411"/>
      <c r="AB220" s="411"/>
      <c r="AC220" s="411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  <c r="AO220" s="129"/>
      <c r="AP220" s="129"/>
      <c r="AQ220" s="129"/>
      <c r="AR220" s="129"/>
      <c r="AS220" s="129"/>
      <c r="AT220" s="129"/>
      <c r="AU220" s="129"/>
      <c r="AV220" s="129"/>
      <c r="AW220" s="129"/>
      <c r="AX220" s="129"/>
      <c r="AY220" s="129"/>
      <c r="AZ220" s="129"/>
      <c r="BA220" s="129"/>
      <c r="BB220" s="129"/>
      <c r="BC220" s="129"/>
      <c r="BD220" s="129"/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129"/>
      <c r="BQ220" s="129"/>
      <c r="BR220" s="129"/>
      <c r="BS220" s="129"/>
      <c r="BT220" s="129"/>
      <c r="BU220" s="129"/>
      <c r="BV220" s="129"/>
      <c r="BW220" s="129"/>
      <c r="BX220" s="129"/>
      <c r="BY220" s="129"/>
      <c r="BZ220" s="129"/>
      <c r="CA220" s="129"/>
      <c r="CB220" s="129"/>
      <c r="CC220" s="129"/>
      <c r="CD220" s="129"/>
      <c r="CE220" s="129"/>
      <c r="CF220" s="129"/>
      <c r="CG220" s="129"/>
    </row>
    <row r="221" spans="1:85" s="130" customFormat="1" ht="22.5" customHeight="1" x14ac:dyDescent="0.2">
      <c r="A221" s="131" t="s">
        <v>4</v>
      </c>
      <c r="B221" s="131" t="s">
        <v>475</v>
      </c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M221" s="250" t="s">
        <v>4</v>
      </c>
      <c r="N221" s="251"/>
      <c r="O221" s="250"/>
      <c r="P221" s="481" t="s">
        <v>549</v>
      </c>
      <c r="Q221" s="365">
        <f>T221/S221</f>
        <v>0.36919000000000002</v>
      </c>
      <c r="R221" s="249" t="s">
        <v>552</v>
      </c>
      <c r="S221" s="391">
        <v>1</v>
      </c>
      <c r="T221" s="497">
        <v>0.36919000000000002</v>
      </c>
      <c r="U221" s="251" t="s">
        <v>550</v>
      </c>
      <c r="V221" s="250" t="s">
        <v>726</v>
      </c>
      <c r="W221" s="418"/>
      <c r="X221" s="412"/>
      <c r="Y221" s="411"/>
      <c r="Z221" s="411"/>
      <c r="AA221" s="411"/>
      <c r="AB221" s="411"/>
      <c r="AC221" s="411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  <c r="AO221" s="129"/>
      <c r="AP221" s="129"/>
      <c r="AQ221" s="129"/>
      <c r="AR221" s="129"/>
      <c r="AS221" s="129"/>
      <c r="AT221" s="129"/>
      <c r="AU221" s="129"/>
      <c r="AV221" s="129"/>
      <c r="AW221" s="129"/>
      <c r="AX221" s="129"/>
      <c r="AY221" s="129"/>
      <c r="AZ221" s="129"/>
      <c r="BA221" s="129"/>
      <c r="BB221" s="129"/>
      <c r="BC221" s="129"/>
      <c r="BD221" s="129"/>
      <c r="BE221" s="129"/>
      <c r="BF221" s="129"/>
      <c r="BG221" s="129"/>
      <c r="BH221" s="129"/>
      <c r="BI221" s="129"/>
      <c r="BJ221" s="129"/>
      <c r="BK221" s="129"/>
      <c r="BL221" s="129"/>
      <c r="BM221" s="129"/>
      <c r="BN221" s="129"/>
      <c r="BO221" s="129"/>
      <c r="BP221" s="129"/>
      <c r="BQ221" s="129"/>
      <c r="BR221" s="129"/>
      <c r="BS221" s="129"/>
      <c r="BT221" s="129"/>
      <c r="BU221" s="129"/>
      <c r="BV221" s="129"/>
      <c r="BW221" s="129"/>
      <c r="BX221" s="129"/>
      <c r="BY221" s="129"/>
      <c r="BZ221" s="129"/>
      <c r="CA221" s="129"/>
      <c r="CB221" s="129"/>
      <c r="CC221" s="129"/>
      <c r="CD221" s="129"/>
      <c r="CE221" s="129"/>
      <c r="CF221" s="129"/>
      <c r="CG221" s="129"/>
    </row>
    <row r="222" spans="1:85" s="130" customFormat="1" ht="20.25" customHeight="1" x14ac:dyDescent="0.2">
      <c r="A222" s="258" t="s">
        <v>6</v>
      </c>
      <c r="B222" s="131" t="s">
        <v>475</v>
      </c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M222" s="250" t="s">
        <v>4</v>
      </c>
      <c r="N222" s="251"/>
      <c r="O222" s="250"/>
      <c r="P222" s="259" t="s">
        <v>562</v>
      </c>
      <c r="Q222" s="365">
        <f t="shared" ref="Q222:Q232" si="5">T222/S222</f>
        <v>7.3000000000000009E-2</v>
      </c>
      <c r="R222" s="249" t="s">
        <v>552</v>
      </c>
      <c r="S222" s="254">
        <v>90</v>
      </c>
      <c r="T222" s="485">
        <v>6.57</v>
      </c>
      <c r="U222" s="253" t="s">
        <v>616</v>
      </c>
      <c r="V222" s="299" t="s">
        <v>729</v>
      </c>
      <c r="W222" s="465"/>
      <c r="X222" s="465"/>
      <c r="Y222" s="465"/>
      <c r="Z222" s="411"/>
      <c r="AA222" s="411"/>
      <c r="AB222" s="411"/>
      <c r="AC222" s="411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  <c r="BB222" s="129"/>
      <c r="BC222" s="129"/>
      <c r="BD222" s="129"/>
      <c r="BE222" s="129"/>
      <c r="BF222" s="129"/>
      <c r="BG222" s="129"/>
      <c r="BH222" s="129"/>
      <c r="BI222" s="129"/>
      <c r="BJ222" s="129"/>
      <c r="BK222" s="129"/>
      <c r="BL222" s="129"/>
      <c r="BM222" s="129"/>
      <c r="BN222" s="129"/>
      <c r="BO222" s="129"/>
      <c r="BP222" s="129"/>
      <c r="BQ222" s="129"/>
      <c r="BR222" s="129"/>
      <c r="BS222" s="129"/>
      <c r="BT222" s="129"/>
      <c r="BU222" s="129"/>
      <c r="BV222" s="129"/>
      <c r="BW222" s="129"/>
      <c r="BX222" s="129"/>
      <c r="BY222" s="129"/>
      <c r="BZ222" s="129"/>
      <c r="CA222" s="129"/>
      <c r="CB222" s="129"/>
      <c r="CC222" s="129"/>
      <c r="CD222" s="129"/>
      <c r="CE222" s="129"/>
      <c r="CF222" s="129"/>
      <c r="CG222" s="129"/>
    </row>
    <row r="223" spans="1:85" s="130" customFormat="1" ht="20.25" customHeight="1" x14ac:dyDescent="0.2">
      <c r="A223" s="131" t="s">
        <v>7</v>
      </c>
      <c r="B223" s="131" t="s">
        <v>475</v>
      </c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50" t="s">
        <v>4</v>
      </c>
      <c r="N223" s="251"/>
      <c r="O223" s="250"/>
      <c r="P223" s="259" t="s">
        <v>632</v>
      </c>
      <c r="Q223" s="365">
        <f t="shared" si="5"/>
        <v>9.2539999999999997E-2</v>
      </c>
      <c r="R223" s="249" t="s">
        <v>563</v>
      </c>
      <c r="S223" s="254">
        <v>15</v>
      </c>
      <c r="T223" s="485">
        <v>1.3880999999999999</v>
      </c>
      <c r="U223" s="253" t="s">
        <v>616</v>
      </c>
      <c r="V223" s="299" t="s">
        <v>727</v>
      </c>
      <c r="W223" s="465"/>
      <c r="X223" s="465"/>
      <c r="Y223" s="465"/>
      <c r="Z223" s="411"/>
      <c r="AA223" s="411"/>
      <c r="AB223" s="411"/>
      <c r="AC223" s="411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  <c r="AT223" s="129"/>
      <c r="AU223" s="129"/>
      <c r="AV223" s="129"/>
      <c r="AW223" s="129"/>
      <c r="AX223" s="129"/>
      <c r="AY223" s="129"/>
      <c r="AZ223" s="129"/>
      <c r="BA223" s="129"/>
      <c r="BB223" s="129"/>
      <c r="BC223" s="129"/>
      <c r="BD223" s="129"/>
      <c r="BE223" s="129"/>
      <c r="BF223" s="129"/>
      <c r="BG223" s="129"/>
      <c r="BH223" s="129"/>
      <c r="BI223" s="129"/>
      <c r="BJ223" s="129"/>
      <c r="BK223" s="129"/>
      <c r="BL223" s="129"/>
      <c r="BM223" s="129"/>
      <c r="BN223" s="129"/>
      <c r="BO223" s="129"/>
      <c r="BP223" s="129"/>
      <c r="BQ223" s="129"/>
      <c r="BR223" s="129"/>
      <c r="BS223" s="129"/>
      <c r="BT223" s="129"/>
      <c r="BU223" s="129"/>
      <c r="BV223" s="129"/>
      <c r="BW223" s="129"/>
      <c r="BX223" s="129"/>
      <c r="BY223" s="129"/>
      <c r="BZ223" s="129"/>
      <c r="CA223" s="129"/>
      <c r="CB223" s="129"/>
      <c r="CC223" s="129"/>
      <c r="CD223" s="129"/>
      <c r="CE223" s="129"/>
      <c r="CF223" s="129"/>
      <c r="CG223" s="129"/>
    </row>
    <row r="224" spans="1:85" s="502" customFormat="1" ht="20.25" customHeight="1" x14ac:dyDescent="0.2">
      <c r="A224" s="525" t="s">
        <v>51</v>
      </c>
      <c r="B224" s="522" t="s">
        <v>475</v>
      </c>
      <c r="C224" s="394"/>
      <c r="D224" s="394"/>
      <c r="E224" s="394"/>
      <c r="F224" s="394"/>
      <c r="G224" s="394"/>
      <c r="H224" s="394"/>
      <c r="I224" s="394"/>
      <c r="J224" s="394"/>
      <c r="K224" s="394"/>
      <c r="L224" s="394"/>
      <c r="M224" s="523" t="s">
        <v>4</v>
      </c>
      <c r="N224" s="524"/>
      <c r="O224" s="523"/>
      <c r="P224" s="510" t="s">
        <v>557</v>
      </c>
      <c r="Q224" s="393">
        <f t="shared" si="5"/>
        <v>7.5088666666666665E-2</v>
      </c>
      <c r="R224" s="394" t="s">
        <v>552</v>
      </c>
      <c r="S224" s="511">
        <v>15</v>
      </c>
      <c r="T224" s="512">
        <v>1.1263300000000001</v>
      </c>
      <c r="U224" s="535" t="s">
        <v>616</v>
      </c>
      <c r="V224" s="537" t="s">
        <v>729</v>
      </c>
      <c r="W224" s="506" t="s">
        <v>773</v>
      </c>
      <c r="X224" s="507"/>
      <c r="Y224" s="507"/>
      <c r="Z224" s="501"/>
      <c r="AA224" s="501"/>
      <c r="AB224" s="501"/>
      <c r="AC224" s="501"/>
      <c r="AD224" s="501"/>
      <c r="AE224" s="501"/>
      <c r="AF224" s="501"/>
      <c r="AG224" s="501"/>
      <c r="AH224" s="501"/>
      <c r="AI224" s="501"/>
      <c r="AJ224" s="501"/>
      <c r="AK224" s="501"/>
      <c r="AL224" s="501"/>
      <c r="AM224" s="501"/>
      <c r="AN224" s="501"/>
      <c r="AO224" s="501"/>
      <c r="AP224" s="501"/>
      <c r="AQ224" s="501"/>
      <c r="AR224" s="501"/>
      <c r="AS224" s="501"/>
      <c r="AT224" s="501"/>
      <c r="AU224" s="501"/>
      <c r="AV224" s="501"/>
      <c r="AW224" s="501"/>
      <c r="AX224" s="501"/>
      <c r="AY224" s="501"/>
      <c r="AZ224" s="501"/>
      <c r="BA224" s="501"/>
      <c r="BB224" s="501"/>
      <c r="BC224" s="501"/>
      <c r="BD224" s="501"/>
      <c r="BE224" s="501"/>
      <c r="BF224" s="501"/>
      <c r="BG224" s="501"/>
      <c r="BH224" s="501"/>
      <c r="BI224" s="501"/>
      <c r="BJ224" s="501"/>
      <c r="BK224" s="501"/>
      <c r="BL224" s="501"/>
      <c r="BM224" s="501"/>
      <c r="BN224" s="501"/>
      <c r="BO224" s="501"/>
      <c r="BP224" s="501"/>
      <c r="BQ224" s="501"/>
      <c r="BR224" s="501"/>
      <c r="BS224" s="501"/>
      <c r="BT224" s="501"/>
      <c r="BU224" s="501"/>
      <c r="BV224" s="501"/>
      <c r="BW224" s="501"/>
      <c r="BX224" s="501"/>
      <c r="BY224" s="501"/>
      <c r="BZ224" s="501"/>
      <c r="CA224" s="501"/>
      <c r="CB224" s="501"/>
      <c r="CC224" s="501"/>
      <c r="CD224" s="501"/>
      <c r="CE224" s="501"/>
      <c r="CF224" s="501"/>
      <c r="CG224" s="501"/>
    </row>
    <row r="225" spans="1:85" s="130" customFormat="1" ht="20.25" customHeight="1" x14ac:dyDescent="0.2">
      <c r="A225" s="525" t="s">
        <v>52</v>
      </c>
      <c r="B225" s="522" t="s">
        <v>475</v>
      </c>
      <c r="C225" s="394"/>
      <c r="D225" s="394"/>
      <c r="E225" s="394"/>
      <c r="F225" s="394"/>
      <c r="G225" s="394"/>
      <c r="H225" s="394"/>
      <c r="I225" s="394"/>
      <c r="J225" s="394"/>
      <c r="K225" s="394"/>
      <c r="L225" s="394"/>
      <c r="M225" s="523" t="s">
        <v>4</v>
      </c>
      <c r="N225" s="524"/>
      <c r="O225" s="523"/>
      <c r="P225" s="510" t="s">
        <v>558</v>
      </c>
      <c r="Q225" s="393">
        <f t="shared" si="5"/>
        <v>2.58E-2</v>
      </c>
      <c r="R225" s="394" t="s">
        <v>563</v>
      </c>
      <c r="S225" s="511">
        <v>30</v>
      </c>
      <c r="T225" s="512">
        <v>0.77400000000000002</v>
      </c>
      <c r="U225" s="535" t="s">
        <v>616</v>
      </c>
      <c r="V225" s="537" t="s">
        <v>727</v>
      </c>
      <c r="W225" s="508"/>
      <c r="X225" s="508"/>
      <c r="Y225" s="508"/>
      <c r="Z225" s="411"/>
      <c r="AA225" s="411"/>
      <c r="AB225" s="411"/>
      <c r="AC225" s="411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  <c r="AO225" s="129"/>
      <c r="AP225" s="129"/>
      <c r="AQ225" s="129"/>
      <c r="AR225" s="129"/>
      <c r="AS225" s="129"/>
      <c r="AT225" s="129"/>
      <c r="AU225" s="129"/>
      <c r="AV225" s="129"/>
      <c r="AW225" s="129"/>
      <c r="AX225" s="129"/>
      <c r="AY225" s="129"/>
      <c r="AZ225" s="129"/>
      <c r="BA225" s="129"/>
      <c r="BB225" s="129"/>
      <c r="BC225" s="129"/>
      <c r="BD225" s="129"/>
      <c r="BE225" s="129"/>
      <c r="BF225" s="129"/>
      <c r="BG225" s="129"/>
      <c r="BH225" s="129"/>
      <c r="BI225" s="129"/>
      <c r="BJ225" s="129"/>
      <c r="BK225" s="129"/>
      <c r="BL225" s="129"/>
      <c r="BM225" s="129"/>
      <c r="BN225" s="129"/>
      <c r="BO225" s="129"/>
      <c r="BP225" s="129"/>
      <c r="BQ225" s="129"/>
      <c r="BR225" s="129"/>
      <c r="BS225" s="129"/>
      <c r="BT225" s="129"/>
      <c r="BU225" s="129"/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29"/>
      <c r="CF225" s="129"/>
      <c r="CG225" s="129"/>
    </row>
    <row r="226" spans="1:85" s="130" customFormat="1" ht="20.25" customHeight="1" x14ac:dyDescent="0.2">
      <c r="A226" s="522" t="s">
        <v>53</v>
      </c>
      <c r="B226" s="522" t="s">
        <v>475</v>
      </c>
      <c r="C226" s="394"/>
      <c r="D226" s="394"/>
      <c r="E226" s="394"/>
      <c r="F226" s="394"/>
      <c r="G226" s="394"/>
      <c r="H226" s="394"/>
      <c r="I226" s="394"/>
      <c r="J226" s="394"/>
      <c r="K226" s="394"/>
      <c r="L226" s="394"/>
      <c r="M226" s="523" t="s">
        <v>4</v>
      </c>
      <c r="N226" s="524"/>
      <c r="O226" s="523"/>
      <c r="P226" s="510" t="s">
        <v>559</v>
      </c>
      <c r="Q226" s="393">
        <f t="shared" si="5"/>
        <v>1.9990000000000001E-2</v>
      </c>
      <c r="R226" s="394" t="s">
        <v>552</v>
      </c>
      <c r="S226" s="511">
        <v>45</v>
      </c>
      <c r="T226" s="512">
        <v>0.89954999999999996</v>
      </c>
      <c r="U226" s="535" t="s">
        <v>616</v>
      </c>
      <c r="V226" s="537" t="s">
        <v>729</v>
      </c>
      <c r="W226" s="508"/>
      <c r="X226" s="508"/>
      <c r="Y226" s="508"/>
      <c r="Z226" s="411"/>
      <c r="AA226" s="411"/>
      <c r="AB226" s="411"/>
      <c r="AC226" s="411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  <c r="BB226" s="129"/>
      <c r="BC226" s="129"/>
      <c r="BD226" s="129"/>
      <c r="BE226" s="129"/>
      <c r="BF226" s="129"/>
      <c r="BG226" s="129"/>
      <c r="BH226" s="129"/>
      <c r="BI226" s="129"/>
      <c r="BJ226" s="129"/>
      <c r="BK226" s="129"/>
      <c r="BL226" s="129"/>
      <c r="BM226" s="129"/>
      <c r="BN226" s="129"/>
      <c r="BO226" s="129"/>
      <c r="BP226" s="129"/>
      <c r="BQ226" s="129"/>
      <c r="BR226" s="129"/>
      <c r="BS226" s="129"/>
      <c r="BT226" s="129"/>
      <c r="BU226" s="129"/>
      <c r="BV226" s="129"/>
      <c r="BW226" s="129"/>
      <c r="BX226" s="129"/>
      <c r="BY226" s="129"/>
      <c r="BZ226" s="129"/>
      <c r="CA226" s="129"/>
      <c r="CB226" s="129"/>
      <c r="CC226" s="129"/>
      <c r="CD226" s="129"/>
      <c r="CE226" s="129"/>
      <c r="CF226" s="129"/>
      <c r="CG226" s="129"/>
    </row>
    <row r="227" spans="1:85" s="502" customFormat="1" ht="20.25" customHeight="1" x14ac:dyDescent="0.2">
      <c r="A227" s="525" t="s">
        <v>5</v>
      </c>
      <c r="B227" s="522" t="s">
        <v>475</v>
      </c>
      <c r="C227" s="394"/>
      <c r="D227" s="394"/>
      <c r="E227" s="394"/>
      <c r="F227" s="394"/>
      <c r="G227" s="394"/>
      <c r="H227" s="394"/>
      <c r="I227" s="394"/>
      <c r="J227" s="394"/>
      <c r="K227" s="394"/>
      <c r="L227" s="394"/>
      <c r="M227" s="523" t="s">
        <v>4</v>
      </c>
      <c r="N227" s="524"/>
      <c r="O227" s="523"/>
      <c r="P227" s="543" t="s">
        <v>599</v>
      </c>
      <c r="Q227" s="393">
        <f>T227/S227</f>
        <v>0.10884933333333334</v>
      </c>
      <c r="R227" s="394" t="s">
        <v>552</v>
      </c>
      <c r="S227" s="511">
        <v>15</v>
      </c>
      <c r="T227" s="512">
        <v>1.6327400000000001</v>
      </c>
      <c r="U227" s="535" t="s">
        <v>616</v>
      </c>
      <c r="V227" s="537" t="s">
        <v>729</v>
      </c>
      <c r="W227" s="799" t="s">
        <v>773</v>
      </c>
      <c r="X227" s="799"/>
      <c r="Y227" s="799"/>
      <c r="Z227" s="501"/>
      <c r="AA227" s="501"/>
      <c r="AB227" s="501"/>
      <c r="AC227" s="501"/>
      <c r="AD227" s="501"/>
      <c r="AE227" s="501"/>
      <c r="AF227" s="501"/>
      <c r="AG227" s="501"/>
      <c r="AH227" s="501"/>
      <c r="AI227" s="501"/>
      <c r="AJ227" s="501"/>
      <c r="AK227" s="501"/>
      <c r="AL227" s="501"/>
      <c r="AM227" s="501"/>
      <c r="AN227" s="501"/>
      <c r="AO227" s="501"/>
      <c r="AP227" s="501"/>
      <c r="AQ227" s="501"/>
      <c r="AR227" s="501"/>
      <c r="AS227" s="501"/>
      <c r="AT227" s="501"/>
      <c r="AU227" s="501"/>
      <c r="AV227" s="501"/>
      <c r="AW227" s="501"/>
      <c r="AX227" s="501"/>
      <c r="AY227" s="501"/>
      <c r="AZ227" s="501"/>
      <c r="BA227" s="501"/>
      <c r="BB227" s="501"/>
      <c r="BC227" s="501"/>
      <c r="BD227" s="501"/>
      <c r="BE227" s="501"/>
      <c r="BF227" s="501"/>
      <c r="BG227" s="501"/>
      <c r="BH227" s="501"/>
      <c r="BI227" s="501"/>
      <c r="BJ227" s="501"/>
      <c r="BK227" s="501"/>
      <c r="BL227" s="501"/>
      <c r="BM227" s="501"/>
      <c r="BN227" s="501"/>
      <c r="BO227" s="501"/>
      <c r="BP227" s="501"/>
      <c r="BQ227" s="501"/>
      <c r="BR227" s="501"/>
      <c r="BS227" s="501"/>
      <c r="BT227" s="501"/>
      <c r="BU227" s="501"/>
      <c r="BV227" s="501"/>
      <c r="BW227" s="501"/>
      <c r="BX227" s="501"/>
      <c r="BY227" s="501"/>
      <c r="BZ227" s="501"/>
      <c r="CA227" s="501"/>
      <c r="CB227" s="501"/>
      <c r="CC227" s="501"/>
      <c r="CD227" s="501"/>
      <c r="CE227" s="501"/>
      <c r="CF227" s="501"/>
      <c r="CG227" s="501"/>
    </row>
    <row r="228" spans="1:85" s="501" customFormat="1" ht="23.25" customHeight="1" x14ac:dyDescent="0.2">
      <c r="A228" s="525" t="s">
        <v>54</v>
      </c>
      <c r="B228" s="522" t="s">
        <v>475</v>
      </c>
      <c r="C228" s="528"/>
      <c r="D228" s="528"/>
      <c r="E228" s="528"/>
      <c r="F228" s="528"/>
      <c r="G228" s="528"/>
      <c r="H228" s="528"/>
      <c r="I228" s="528"/>
      <c r="J228" s="528"/>
      <c r="K228" s="528"/>
      <c r="L228" s="528"/>
      <c r="M228" s="523" t="s">
        <v>4</v>
      </c>
      <c r="N228" s="528"/>
      <c r="O228" s="528"/>
      <c r="P228" s="543" t="s">
        <v>728</v>
      </c>
      <c r="Q228" s="393">
        <f t="shared" si="5"/>
        <v>9.9063333333333337E-2</v>
      </c>
      <c r="R228" s="394" t="s">
        <v>563</v>
      </c>
      <c r="S228" s="511">
        <v>15</v>
      </c>
      <c r="T228" s="395">
        <v>1.4859500000000001</v>
      </c>
      <c r="U228" s="535" t="s">
        <v>616</v>
      </c>
      <c r="V228" s="537" t="s">
        <v>730</v>
      </c>
      <c r="W228" s="505" t="s">
        <v>774</v>
      </c>
      <c r="X228" s="509"/>
      <c r="Y228" s="503"/>
    </row>
    <row r="229" spans="1:85" ht="22.5" customHeight="1" x14ac:dyDescent="0.2">
      <c r="A229" s="258" t="s">
        <v>55</v>
      </c>
      <c r="B229" s="258" t="s">
        <v>475</v>
      </c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50" t="s">
        <v>4</v>
      </c>
      <c r="N229" s="251"/>
      <c r="O229" s="250"/>
      <c r="P229" s="480" t="s">
        <v>740</v>
      </c>
      <c r="Q229" s="365">
        <f t="shared" si="5"/>
        <v>1.4745299999999999</v>
      </c>
      <c r="R229" s="249" t="s">
        <v>552</v>
      </c>
      <c r="S229" s="249">
        <v>2</v>
      </c>
      <c r="T229" s="331">
        <v>2.9490599999999998</v>
      </c>
      <c r="U229" s="253" t="s">
        <v>731</v>
      </c>
      <c r="V229" s="251" t="s">
        <v>732</v>
      </c>
      <c r="W229" s="505" t="s">
        <v>785</v>
      </c>
    </row>
    <row r="230" spans="1:85" ht="22.5" customHeight="1" x14ac:dyDescent="0.2">
      <c r="A230" s="131" t="s">
        <v>56</v>
      </c>
      <c r="B230" s="258" t="s">
        <v>475</v>
      </c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M230" s="250" t="s">
        <v>4</v>
      </c>
      <c r="N230" s="251"/>
      <c r="O230" s="250"/>
      <c r="P230" s="480" t="s">
        <v>723</v>
      </c>
      <c r="Q230" s="365">
        <f t="shared" si="5"/>
        <v>0.79049999999999998</v>
      </c>
      <c r="R230" s="249" t="s">
        <v>552</v>
      </c>
      <c r="S230" s="249">
        <v>2</v>
      </c>
      <c r="T230" s="331">
        <v>1.581</v>
      </c>
      <c r="U230" s="253" t="s">
        <v>731</v>
      </c>
      <c r="V230" s="251" t="s">
        <v>733</v>
      </c>
      <c r="W230" s="505" t="s">
        <v>786</v>
      </c>
    </row>
    <row r="231" spans="1:85" ht="22.5" customHeight="1" x14ac:dyDescent="0.2">
      <c r="A231" s="258" t="s">
        <v>57</v>
      </c>
      <c r="B231" s="258" t="s">
        <v>475</v>
      </c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M231" s="250" t="s">
        <v>4</v>
      </c>
      <c r="N231" s="251"/>
      <c r="O231" s="250"/>
      <c r="P231" s="373" t="s">
        <v>741</v>
      </c>
      <c r="Q231" s="365">
        <f t="shared" si="5"/>
        <v>2.2117999999999998</v>
      </c>
      <c r="R231" s="249" t="s">
        <v>552</v>
      </c>
      <c r="S231" s="249">
        <v>3</v>
      </c>
      <c r="T231" s="331">
        <v>6.6353999999999997</v>
      </c>
      <c r="U231" s="253" t="s">
        <v>731</v>
      </c>
      <c r="V231" s="251" t="s">
        <v>742</v>
      </c>
      <c r="W231" s="505" t="s">
        <v>787</v>
      </c>
    </row>
    <row r="232" spans="1:85" ht="22.5" customHeight="1" x14ac:dyDescent="0.2">
      <c r="A232" s="258" t="s">
        <v>58</v>
      </c>
      <c r="B232" s="258" t="s">
        <v>475</v>
      </c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M232" s="250" t="s">
        <v>4</v>
      </c>
      <c r="N232" s="251"/>
      <c r="O232" s="250"/>
      <c r="P232" s="480" t="s">
        <v>737</v>
      </c>
      <c r="Q232" s="365">
        <f t="shared" si="5"/>
        <v>0.79050000000000009</v>
      </c>
      <c r="R232" s="249" t="s">
        <v>552</v>
      </c>
      <c r="S232" s="249">
        <v>3</v>
      </c>
      <c r="T232" s="331">
        <v>2.3715000000000002</v>
      </c>
      <c r="U232" s="253" t="s">
        <v>731</v>
      </c>
      <c r="V232" s="251" t="s">
        <v>736</v>
      </c>
    </row>
    <row r="233" spans="1:85" ht="22.5" customHeight="1" x14ac:dyDescent="0.2">
      <c r="A233" s="131" t="s">
        <v>59</v>
      </c>
      <c r="B233" s="258" t="s">
        <v>475</v>
      </c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M233" s="250" t="s">
        <v>4</v>
      </c>
      <c r="N233" s="251"/>
      <c r="O233" s="250"/>
      <c r="P233" s="480" t="s">
        <v>735</v>
      </c>
      <c r="Q233" s="365">
        <f>T233/S233</f>
        <v>2.0833499999999998</v>
      </c>
      <c r="R233" s="249" t="s">
        <v>552</v>
      </c>
      <c r="S233" s="249">
        <v>2</v>
      </c>
      <c r="T233" s="331">
        <v>4.1666999999999996</v>
      </c>
      <c r="U233" s="253" t="s">
        <v>731</v>
      </c>
      <c r="V233" s="251" t="s">
        <v>734</v>
      </c>
    </row>
    <row r="235" spans="1:85" x14ac:dyDescent="0.2">
      <c r="V235" s="334" t="s">
        <v>173</v>
      </c>
    </row>
    <row r="236" spans="1:85" ht="10.5" customHeight="1" x14ac:dyDescent="0.2">
      <c r="U236" s="239"/>
      <c r="V236" s="334" t="s">
        <v>15</v>
      </c>
    </row>
    <row r="238" spans="1:85" s="343" customFormat="1" ht="15.75" x14ac:dyDescent="0.25">
      <c r="A238" s="800" t="s">
        <v>20</v>
      </c>
      <c r="B238" s="800"/>
      <c r="C238" s="800"/>
      <c r="D238" s="800"/>
      <c r="E238" s="800"/>
      <c r="F238" s="800"/>
      <c r="G238" s="800"/>
      <c r="H238" s="800"/>
      <c r="I238" s="800"/>
      <c r="J238" s="800"/>
      <c r="K238" s="800"/>
      <c r="L238" s="800"/>
      <c r="M238" s="800"/>
      <c r="N238" s="800"/>
      <c r="O238" s="800"/>
      <c r="P238" s="800"/>
      <c r="Q238" s="800"/>
      <c r="R238" s="800"/>
      <c r="S238" s="800"/>
      <c r="T238" s="800"/>
      <c r="U238" s="800"/>
      <c r="V238" s="800"/>
      <c r="W238" s="413"/>
      <c r="X238" s="414"/>
      <c r="Y238" s="413"/>
      <c r="Z238" s="413"/>
      <c r="AA238" s="413"/>
      <c r="AB238" s="413"/>
      <c r="AC238" s="413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</row>
    <row r="239" spans="1:85" s="18" customFormat="1" ht="15.75" x14ac:dyDescent="0.25">
      <c r="M239" s="19" t="s">
        <v>21</v>
      </c>
      <c r="N239" s="801" t="s">
        <v>16</v>
      </c>
      <c r="O239" s="801"/>
      <c r="P239" s="801"/>
      <c r="Q239" s="801"/>
      <c r="R239" s="801"/>
      <c r="S239" s="801"/>
      <c r="T239" s="801"/>
      <c r="V239" s="343"/>
      <c r="W239" s="413"/>
      <c r="X239" s="414"/>
      <c r="Y239" s="413"/>
      <c r="Z239" s="413"/>
      <c r="AA239" s="413"/>
      <c r="AB239" s="413"/>
      <c r="AC239" s="413"/>
    </row>
    <row r="240" spans="1:85" s="205" customFormat="1" ht="15.75" x14ac:dyDescent="0.25">
      <c r="N240" s="802" t="s">
        <v>13</v>
      </c>
      <c r="O240" s="802"/>
      <c r="P240" s="802"/>
      <c r="Q240" s="802"/>
      <c r="R240" s="802"/>
      <c r="S240" s="802"/>
      <c r="T240" s="802"/>
      <c r="V240" s="335"/>
      <c r="W240" s="415"/>
      <c r="X240" s="416"/>
      <c r="Y240" s="415"/>
      <c r="Z240" s="415"/>
      <c r="AA240" s="415"/>
      <c r="AB240" s="415"/>
      <c r="AC240" s="415"/>
    </row>
    <row r="241" spans="1:85" s="206" customFormat="1" ht="18" customHeight="1" x14ac:dyDescent="0.25">
      <c r="A241" s="803" t="s">
        <v>471</v>
      </c>
      <c r="B241" s="803"/>
      <c r="C241" s="803"/>
      <c r="D241" s="803"/>
      <c r="E241" s="803"/>
      <c r="F241" s="803"/>
      <c r="G241" s="803"/>
      <c r="H241" s="803"/>
      <c r="I241" s="803"/>
      <c r="J241" s="803"/>
      <c r="K241" s="803"/>
      <c r="L241" s="803"/>
      <c r="M241" s="803"/>
      <c r="N241" s="803"/>
      <c r="O241" s="803"/>
      <c r="P241" s="803"/>
      <c r="Q241" s="803"/>
      <c r="R241" s="803"/>
      <c r="S241" s="803"/>
      <c r="T241" s="803"/>
      <c r="U241" s="803"/>
      <c r="V241" s="803"/>
      <c r="W241" s="415"/>
      <c r="X241" s="416"/>
      <c r="Y241" s="415"/>
      <c r="Z241" s="415"/>
      <c r="AA241" s="415"/>
      <c r="AB241" s="415"/>
      <c r="AC241" s="415"/>
    </row>
    <row r="242" spans="1:85" s="207" customFormat="1" ht="12.75" customHeight="1" x14ac:dyDescent="0.2">
      <c r="A242" s="804" t="s">
        <v>3</v>
      </c>
      <c r="B242" s="805" t="s">
        <v>22</v>
      </c>
      <c r="C242" s="806" t="s">
        <v>23</v>
      </c>
      <c r="D242" s="806"/>
      <c r="E242" s="806"/>
      <c r="F242" s="806"/>
      <c r="G242" s="806"/>
      <c r="H242" s="806"/>
      <c r="I242" s="806"/>
      <c r="J242" s="806"/>
      <c r="K242" s="806"/>
      <c r="L242" s="806"/>
      <c r="M242" s="806"/>
      <c r="N242" s="806"/>
      <c r="O242" s="806"/>
      <c r="P242" s="807" t="s">
        <v>24</v>
      </c>
      <c r="Q242" s="807" t="s">
        <v>25</v>
      </c>
      <c r="R242" s="807" t="s">
        <v>26</v>
      </c>
      <c r="S242" s="807" t="s">
        <v>27</v>
      </c>
      <c r="T242" s="807" t="s">
        <v>28</v>
      </c>
      <c r="U242" s="807" t="s">
        <v>29</v>
      </c>
      <c r="V242" s="807" t="s">
        <v>30</v>
      </c>
      <c r="W242" s="411"/>
      <c r="X242" s="412"/>
      <c r="Y242" s="411"/>
      <c r="Z242" s="411"/>
      <c r="AA242" s="411"/>
      <c r="AB242" s="411"/>
      <c r="AC242" s="411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  <c r="AT242" s="129"/>
      <c r="AU242" s="129"/>
      <c r="AV242" s="129"/>
      <c r="AW242" s="129"/>
      <c r="AX242" s="129"/>
      <c r="AY242" s="129"/>
      <c r="AZ242" s="129"/>
      <c r="BA242" s="129"/>
      <c r="BB242" s="129"/>
      <c r="BC242" s="129"/>
      <c r="BD242" s="129"/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29"/>
      <c r="BQ242" s="129"/>
      <c r="BR242" s="129"/>
      <c r="BS242" s="129"/>
      <c r="BT242" s="129"/>
      <c r="BU242" s="129"/>
      <c r="BV242" s="129"/>
      <c r="BW242" s="129"/>
      <c r="BX242" s="129"/>
      <c r="BY242" s="129"/>
      <c r="BZ242" s="129"/>
      <c r="CA242" s="129"/>
      <c r="CB242" s="129"/>
      <c r="CC242" s="129"/>
      <c r="CD242" s="129"/>
      <c r="CE242" s="129"/>
      <c r="CF242" s="129"/>
      <c r="CG242" s="129"/>
    </row>
    <row r="243" spans="1:85" ht="12.75" customHeight="1" x14ac:dyDescent="0.2">
      <c r="A243" s="804"/>
      <c r="B243" s="805"/>
      <c r="C243" s="806" t="s">
        <v>31</v>
      </c>
      <c r="D243" s="806"/>
      <c r="E243" s="806"/>
      <c r="F243" s="806"/>
      <c r="G243" s="806"/>
      <c r="H243" s="806"/>
      <c r="I243" s="806"/>
      <c r="J243" s="806"/>
      <c r="K243" s="806"/>
      <c r="L243" s="806"/>
      <c r="M243" s="806"/>
      <c r="N243" s="808" t="s">
        <v>32</v>
      </c>
      <c r="O243" s="808"/>
      <c r="P243" s="807"/>
      <c r="Q243" s="807"/>
      <c r="R243" s="807"/>
      <c r="S243" s="807"/>
      <c r="T243" s="807"/>
      <c r="U243" s="807"/>
      <c r="V243" s="807"/>
    </row>
    <row r="244" spans="1:85" ht="12.75" customHeight="1" x14ac:dyDescent="0.2">
      <c r="A244" s="804"/>
      <c r="B244" s="805"/>
      <c r="C244" s="806" t="s">
        <v>33</v>
      </c>
      <c r="D244" s="806"/>
      <c r="E244" s="806"/>
      <c r="F244" s="806"/>
      <c r="G244" s="806"/>
      <c r="H244" s="806"/>
      <c r="I244" s="806"/>
      <c r="J244" s="806"/>
      <c r="K244" s="806"/>
      <c r="L244" s="806"/>
      <c r="M244" s="808" t="s">
        <v>34</v>
      </c>
      <c r="N244" s="808"/>
      <c r="O244" s="808"/>
      <c r="P244" s="807"/>
      <c r="Q244" s="807"/>
      <c r="R244" s="807"/>
      <c r="S244" s="807"/>
      <c r="T244" s="807"/>
      <c r="U244" s="807"/>
      <c r="V244" s="807"/>
    </row>
    <row r="245" spans="1:85" ht="25.5" customHeight="1" x14ac:dyDescent="0.2">
      <c r="A245" s="804"/>
      <c r="B245" s="805"/>
      <c r="C245" s="806" t="s">
        <v>35</v>
      </c>
      <c r="D245" s="806"/>
      <c r="E245" s="806"/>
      <c r="F245" s="806" t="s">
        <v>36</v>
      </c>
      <c r="G245" s="806"/>
      <c r="H245" s="806"/>
      <c r="I245" s="808" t="s">
        <v>37</v>
      </c>
      <c r="J245" s="808"/>
      <c r="K245" s="808" t="s">
        <v>38</v>
      </c>
      <c r="L245" s="808"/>
      <c r="M245" s="808"/>
      <c r="N245" s="807" t="s">
        <v>39</v>
      </c>
      <c r="O245" s="807" t="s">
        <v>40</v>
      </c>
      <c r="P245" s="807"/>
      <c r="Q245" s="807"/>
      <c r="R245" s="807"/>
      <c r="S245" s="807"/>
      <c r="T245" s="807"/>
      <c r="U245" s="807"/>
      <c r="V245" s="807"/>
    </row>
    <row r="246" spans="1:85" s="209" customFormat="1" ht="84.75" customHeight="1" x14ac:dyDescent="0.2">
      <c r="A246" s="804"/>
      <c r="B246" s="805"/>
      <c r="C246" s="208" t="s">
        <v>41</v>
      </c>
      <c r="D246" s="342" t="s">
        <v>42</v>
      </c>
      <c r="E246" s="208" t="s">
        <v>43</v>
      </c>
      <c r="F246" s="208" t="s">
        <v>44</v>
      </c>
      <c r="G246" s="342" t="s">
        <v>45</v>
      </c>
      <c r="H246" s="208" t="s">
        <v>46</v>
      </c>
      <c r="I246" s="342" t="s">
        <v>47</v>
      </c>
      <c r="J246" s="342" t="s">
        <v>48</v>
      </c>
      <c r="K246" s="342" t="s">
        <v>49</v>
      </c>
      <c r="L246" s="342" t="s">
        <v>50</v>
      </c>
      <c r="M246" s="808"/>
      <c r="N246" s="807"/>
      <c r="O246" s="807"/>
      <c r="P246" s="807"/>
      <c r="Q246" s="807"/>
      <c r="R246" s="807"/>
      <c r="S246" s="807"/>
      <c r="T246" s="807"/>
      <c r="U246" s="807"/>
      <c r="V246" s="807"/>
      <c r="W246" s="411"/>
      <c r="X246" s="412"/>
      <c r="Y246" s="411"/>
      <c r="Z246" s="411"/>
      <c r="AA246" s="411"/>
      <c r="AB246" s="411"/>
      <c r="AC246" s="411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</row>
    <row r="247" spans="1:85" s="130" customFormat="1" x14ac:dyDescent="0.2">
      <c r="A247" s="128" t="s">
        <v>4</v>
      </c>
      <c r="B247" s="128" t="s">
        <v>5</v>
      </c>
      <c r="C247" s="128" t="s">
        <v>6</v>
      </c>
      <c r="D247" s="128" t="s">
        <v>7</v>
      </c>
      <c r="E247" s="128" t="s">
        <v>51</v>
      </c>
      <c r="F247" s="128" t="s">
        <v>52</v>
      </c>
      <c r="G247" s="128" t="s">
        <v>53</v>
      </c>
      <c r="H247" s="128" t="s">
        <v>54</v>
      </c>
      <c r="I247" s="128" t="s">
        <v>55</v>
      </c>
      <c r="J247" s="128" t="s">
        <v>56</v>
      </c>
      <c r="K247" s="128" t="s">
        <v>57</v>
      </c>
      <c r="L247" s="128" t="s">
        <v>58</v>
      </c>
      <c r="M247" s="128" t="s">
        <v>59</v>
      </c>
      <c r="N247" s="128" t="s">
        <v>60</v>
      </c>
      <c r="O247" s="128" t="s">
        <v>61</v>
      </c>
      <c r="P247" s="131" t="s">
        <v>62</v>
      </c>
      <c r="Q247" s="128" t="s">
        <v>63</v>
      </c>
      <c r="R247" s="128" t="s">
        <v>64</v>
      </c>
      <c r="S247" s="128" t="s">
        <v>65</v>
      </c>
      <c r="T247" s="131" t="s">
        <v>66</v>
      </c>
      <c r="U247" s="128" t="s">
        <v>67</v>
      </c>
      <c r="V247" s="128" t="s">
        <v>68</v>
      </c>
      <c r="W247" s="411"/>
      <c r="X247" s="412"/>
      <c r="Y247" s="411"/>
      <c r="Z247" s="411"/>
      <c r="AA247" s="411"/>
      <c r="AB247" s="411"/>
      <c r="AC247" s="411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  <c r="AW247" s="129"/>
      <c r="AX247" s="129"/>
      <c r="AY247" s="129"/>
      <c r="AZ247" s="129"/>
      <c r="BA247" s="129"/>
      <c r="BB247" s="129"/>
      <c r="BC247" s="129"/>
      <c r="BD247" s="129"/>
      <c r="BE247" s="129"/>
      <c r="BF247" s="129"/>
      <c r="BG247" s="129"/>
      <c r="BH247" s="129"/>
      <c r="BI247" s="129"/>
      <c r="BJ247" s="129"/>
      <c r="BK247" s="129"/>
      <c r="BL247" s="129"/>
      <c r="BM247" s="129"/>
      <c r="BN247" s="129"/>
      <c r="BO247" s="129"/>
      <c r="BP247" s="129"/>
      <c r="BQ247" s="129"/>
      <c r="BR247" s="129"/>
      <c r="BS247" s="129"/>
      <c r="BT247" s="129"/>
      <c r="BU247" s="129"/>
      <c r="BV247" s="129"/>
      <c r="BW247" s="129"/>
      <c r="BX247" s="129"/>
      <c r="BY247" s="129"/>
      <c r="BZ247" s="129"/>
      <c r="CA247" s="129"/>
      <c r="CB247" s="129"/>
      <c r="CC247" s="129"/>
      <c r="CD247" s="129"/>
      <c r="CE247" s="129"/>
      <c r="CF247" s="129"/>
      <c r="CG247" s="129"/>
    </row>
    <row r="248" spans="1:85" s="130" customFormat="1" ht="22.5" customHeight="1" x14ac:dyDescent="0.2">
      <c r="A248" s="367" t="s">
        <v>4</v>
      </c>
      <c r="B248" s="131" t="s">
        <v>472</v>
      </c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M248" s="523" t="s">
        <v>4</v>
      </c>
      <c r="N248" s="251"/>
      <c r="O248" s="250"/>
      <c r="P248" s="540" t="s">
        <v>549</v>
      </c>
      <c r="Q248" s="393">
        <f>T248/S248</f>
        <v>0.36260999999999999</v>
      </c>
      <c r="R248" s="394" t="s">
        <v>552</v>
      </c>
      <c r="S248" s="532">
        <v>1</v>
      </c>
      <c r="T248" s="541">
        <v>0.36260999999999999</v>
      </c>
      <c r="U248" s="524" t="s">
        <v>550</v>
      </c>
      <c r="V248" s="523" t="s">
        <v>739</v>
      </c>
      <c r="W248" s="418"/>
      <c r="X248" s="412"/>
      <c r="Y248" s="411"/>
      <c r="Z248" s="411"/>
      <c r="AA248" s="411"/>
      <c r="AB248" s="411"/>
      <c r="AC248" s="411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129"/>
      <c r="AR248" s="129"/>
      <c r="AS248" s="129"/>
      <c r="AT248" s="129"/>
      <c r="AU248" s="129"/>
      <c r="AV248" s="129"/>
      <c r="AW248" s="129"/>
      <c r="AX248" s="129"/>
      <c r="AY248" s="129"/>
      <c r="AZ248" s="129"/>
      <c r="BA248" s="129"/>
      <c r="BB248" s="129"/>
      <c r="BC248" s="129"/>
      <c r="BD248" s="129"/>
      <c r="BE248" s="129"/>
      <c r="BF248" s="129"/>
      <c r="BG248" s="129"/>
      <c r="BH248" s="129"/>
      <c r="BI248" s="129"/>
      <c r="BJ248" s="129"/>
      <c r="BK248" s="129"/>
      <c r="BL248" s="129"/>
      <c r="BM248" s="129"/>
      <c r="BN248" s="129"/>
      <c r="BO248" s="129"/>
      <c r="BP248" s="129"/>
      <c r="BQ248" s="129"/>
      <c r="BR248" s="129"/>
      <c r="BS248" s="129"/>
      <c r="BT248" s="129"/>
      <c r="BU248" s="129"/>
      <c r="BV248" s="129"/>
      <c r="BW248" s="129"/>
      <c r="BX248" s="129"/>
      <c r="BY248" s="129"/>
      <c r="BZ248" s="129"/>
      <c r="CA248" s="129"/>
      <c r="CB248" s="129"/>
      <c r="CC248" s="129"/>
      <c r="CD248" s="129"/>
      <c r="CE248" s="129"/>
      <c r="CF248" s="129"/>
      <c r="CG248" s="129"/>
    </row>
    <row r="249" spans="1:85" s="130" customFormat="1" ht="15" customHeight="1" x14ac:dyDescent="0.2">
      <c r="A249" s="258" t="s">
        <v>5</v>
      </c>
      <c r="B249" s="529" t="s">
        <v>472</v>
      </c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M249" s="523" t="s">
        <v>4</v>
      </c>
      <c r="N249" s="251"/>
      <c r="O249" s="250"/>
      <c r="P249" s="540" t="s">
        <v>749</v>
      </c>
      <c r="Q249" s="393">
        <f t="shared" ref="Q249:Q266" si="6">T249/S249</f>
        <v>8.6199999999999992E-3</v>
      </c>
      <c r="R249" s="394" t="s">
        <v>552</v>
      </c>
      <c r="S249" s="532">
        <v>30</v>
      </c>
      <c r="T249" s="541">
        <v>0.2586</v>
      </c>
      <c r="U249" s="524" t="s">
        <v>612</v>
      </c>
      <c r="V249" s="524" t="s">
        <v>752</v>
      </c>
      <c r="W249" s="498" t="s">
        <v>766</v>
      </c>
      <c r="X249" s="412"/>
      <c r="Y249" s="411"/>
      <c r="Z249" s="411"/>
      <c r="AA249" s="411"/>
      <c r="AB249" s="411"/>
      <c r="AC249" s="411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  <c r="BF249" s="129"/>
      <c r="BG249" s="129"/>
      <c r="BH249" s="129"/>
      <c r="BI249" s="129"/>
      <c r="BJ249" s="129"/>
      <c r="BK249" s="129"/>
      <c r="BL249" s="129"/>
      <c r="BM249" s="129"/>
      <c r="BN249" s="129"/>
      <c r="BO249" s="129"/>
      <c r="BP249" s="129"/>
      <c r="BQ249" s="129"/>
      <c r="BR249" s="129"/>
      <c r="BS249" s="129"/>
      <c r="BT249" s="129"/>
      <c r="BU249" s="129"/>
      <c r="BV249" s="129"/>
      <c r="BW249" s="129"/>
      <c r="BX249" s="129"/>
      <c r="BY249" s="129"/>
      <c r="BZ249" s="129"/>
      <c r="CA249" s="129"/>
      <c r="CB249" s="129"/>
      <c r="CC249" s="129"/>
      <c r="CD249" s="129"/>
      <c r="CE249" s="129"/>
      <c r="CF249" s="129"/>
      <c r="CG249" s="129"/>
    </row>
    <row r="250" spans="1:85" s="130" customFormat="1" ht="15" customHeight="1" x14ac:dyDescent="0.2">
      <c r="A250" s="258" t="s">
        <v>6</v>
      </c>
      <c r="B250" s="529" t="s">
        <v>472</v>
      </c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523" t="s">
        <v>4</v>
      </c>
      <c r="N250" s="251"/>
      <c r="O250" s="250"/>
      <c r="P250" s="540" t="s">
        <v>750</v>
      </c>
      <c r="Q250" s="393">
        <f t="shared" si="6"/>
        <v>1.3050000000000001E-2</v>
      </c>
      <c r="R250" s="394" t="s">
        <v>552</v>
      </c>
      <c r="S250" s="532">
        <v>20</v>
      </c>
      <c r="T250" s="542">
        <v>0.26100000000000001</v>
      </c>
      <c r="U250" s="524" t="s">
        <v>612</v>
      </c>
      <c r="V250" s="524" t="s">
        <v>752</v>
      </c>
      <c r="W250" s="498" t="s">
        <v>766</v>
      </c>
      <c r="X250" s="412"/>
      <c r="Y250" s="411"/>
      <c r="Z250" s="411"/>
      <c r="AA250" s="411"/>
      <c r="AB250" s="411"/>
      <c r="AC250" s="411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29"/>
      <c r="BG250" s="129"/>
      <c r="BH250" s="129"/>
      <c r="BI250" s="129"/>
      <c r="BJ250" s="129"/>
      <c r="BK250" s="129"/>
      <c r="BL250" s="129"/>
      <c r="BM250" s="129"/>
      <c r="BN250" s="129"/>
      <c r="BO250" s="129"/>
      <c r="BP250" s="129"/>
      <c r="BQ250" s="129"/>
      <c r="BR250" s="129"/>
      <c r="BS250" s="129"/>
      <c r="BT250" s="129"/>
      <c r="BU250" s="129"/>
      <c r="BV250" s="129"/>
      <c r="BW250" s="129"/>
      <c r="BX250" s="129"/>
      <c r="BY250" s="129"/>
      <c r="BZ250" s="129"/>
      <c r="CA250" s="129"/>
      <c r="CB250" s="129"/>
      <c r="CC250" s="129"/>
      <c r="CD250" s="129"/>
      <c r="CE250" s="129"/>
      <c r="CF250" s="129"/>
      <c r="CG250" s="129"/>
    </row>
    <row r="251" spans="1:85" s="130" customFormat="1" ht="15" customHeight="1" x14ac:dyDescent="0.2">
      <c r="A251" s="367" t="s">
        <v>7</v>
      </c>
      <c r="B251" s="131" t="s">
        <v>472</v>
      </c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523" t="s">
        <v>4</v>
      </c>
      <c r="N251" s="251"/>
      <c r="O251" s="250"/>
      <c r="P251" s="540" t="s">
        <v>751</v>
      </c>
      <c r="Q251" s="393">
        <f t="shared" si="6"/>
        <v>1.736E-2</v>
      </c>
      <c r="R251" s="394" t="s">
        <v>552</v>
      </c>
      <c r="S251" s="532">
        <v>20</v>
      </c>
      <c r="T251" s="541">
        <v>0.34720000000000001</v>
      </c>
      <c r="U251" s="524" t="s">
        <v>612</v>
      </c>
      <c r="V251" s="524" t="s">
        <v>752</v>
      </c>
      <c r="W251" s="498" t="s">
        <v>766</v>
      </c>
      <c r="X251" s="412"/>
      <c r="Y251" s="411"/>
      <c r="Z251" s="411"/>
      <c r="AA251" s="411"/>
      <c r="AB251" s="411"/>
      <c r="AC251" s="411"/>
      <c r="AD251" s="129"/>
      <c r="AE251" s="129"/>
      <c r="AF251" s="129"/>
      <c r="AG251" s="129"/>
      <c r="AH251" s="129"/>
      <c r="AI251" s="129"/>
      <c r="AJ251" s="129"/>
      <c r="AK251" s="129"/>
      <c r="AL251" s="129"/>
      <c r="AM251" s="129"/>
      <c r="AN251" s="129"/>
      <c r="AO251" s="129"/>
      <c r="AP251" s="129"/>
      <c r="AQ251" s="129"/>
      <c r="AR251" s="129"/>
      <c r="AS251" s="129"/>
      <c r="AT251" s="129"/>
      <c r="AU251" s="129"/>
      <c r="AV251" s="129"/>
      <c r="AW251" s="129"/>
      <c r="AX251" s="129"/>
      <c r="AY251" s="129"/>
      <c r="AZ251" s="129"/>
      <c r="BA251" s="129"/>
      <c r="BB251" s="129"/>
      <c r="BC251" s="129"/>
      <c r="BD251" s="129"/>
      <c r="BE251" s="129"/>
      <c r="BF251" s="129"/>
      <c r="BG251" s="129"/>
      <c r="BH251" s="129"/>
      <c r="BI251" s="129"/>
      <c r="BJ251" s="129"/>
      <c r="BK251" s="129"/>
      <c r="BL251" s="129"/>
      <c r="BM251" s="129"/>
      <c r="BN251" s="129"/>
      <c r="BO251" s="129"/>
      <c r="BP251" s="129"/>
      <c r="BQ251" s="129"/>
      <c r="BR251" s="129"/>
      <c r="BS251" s="129"/>
      <c r="BT251" s="129"/>
      <c r="BU251" s="129"/>
      <c r="BV251" s="129"/>
      <c r="BW251" s="129"/>
      <c r="BX251" s="129"/>
      <c r="BY251" s="129"/>
      <c r="BZ251" s="129"/>
      <c r="CA251" s="129"/>
      <c r="CB251" s="129"/>
      <c r="CC251" s="129"/>
      <c r="CD251" s="129"/>
      <c r="CE251" s="129"/>
      <c r="CF251" s="129"/>
      <c r="CG251" s="129"/>
    </row>
    <row r="252" spans="1:85" s="130" customFormat="1" ht="15" customHeight="1" x14ac:dyDescent="0.2">
      <c r="A252" s="258" t="s">
        <v>51</v>
      </c>
      <c r="B252" s="529" t="s">
        <v>472</v>
      </c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523" t="s">
        <v>4</v>
      </c>
      <c r="N252" s="251"/>
      <c r="O252" s="250"/>
      <c r="P252" s="543" t="s">
        <v>624</v>
      </c>
      <c r="Q252" s="393">
        <f t="shared" si="6"/>
        <v>5.6679999999999994E-2</v>
      </c>
      <c r="R252" s="394" t="s">
        <v>552</v>
      </c>
      <c r="S252" s="532">
        <v>20</v>
      </c>
      <c r="T252" s="541">
        <v>1.1335999999999999</v>
      </c>
      <c r="U252" s="524" t="s">
        <v>808</v>
      </c>
      <c r="V252" s="524" t="s">
        <v>809</v>
      </c>
      <c r="W252" s="498" t="s">
        <v>767</v>
      </c>
      <c r="X252" s="412"/>
      <c r="Y252" s="411"/>
      <c r="Z252" s="411"/>
      <c r="AA252" s="411"/>
      <c r="AB252" s="411"/>
      <c r="AC252" s="411"/>
      <c r="AD252" s="129"/>
      <c r="AE252" s="129"/>
      <c r="AF252" s="129"/>
      <c r="AG252" s="129"/>
      <c r="AH252" s="129"/>
      <c r="AI252" s="129"/>
      <c r="AJ252" s="129"/>
      <c r="AK252" s="129"/>
      <c r="AL252" s="129"/>
      <c r="AM252" s="129"/>
      <c r="AN252" s="129"/>
      <c r="AO252" s="129"/>
      <c r="AP252" s="129"/>
      <c r="AQ252" s="129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29"/>
      <c r="BD252" s="129"/>
      <c r="BE252" s="129"/>
      <c r="BF252" s="129"/>
      <c r="BG252" s="129"/>
      <c r="BH252" s="129"/>
      <c r="BI252" s="129"/>
      <c r="BJ252" s="129"/>
      <c r="BK252" s="129"/>
      <c r="BL252" s="129"/>
      <c r="BM252" s="129"/>
      <c r="BN252" s="129"/>
      <c r="BO252" s="129"/>
      <c r="BP252" s="129"/>
      <c r="BQ252" s="129"/>
      <c r="BR252" s="129"/>
      <c r="BS252" s="129"/>
      <c r="BT252" s="129"/>
      <c r="BU252" s="129"/>
      <c r="BV252" s="129"/>
      <c r="BW252" s="129"/>
      <c r="BX252" s="129"/>
      <c r="BY252" s="129"/>
      <c r="BZ252" s="129"/>
      <c r="CA252" s="129"/>
      <c r="CB252" s="129"/>
      <c r="CC252" s="129"/>
      <c r="CD252" s="129"/>
      <c r="CE252" s="129"/>
      <c r="CF252" s="129"/>
      <c r="CG252" s="129"/>
    </row>
    <row r="253" spans="1:85" s="130" customFormat="1" ht="22.5" customHeight="1" x14ac:dyDescent="0.2">
      <c r="A253" s="258" t="s">
        <v>52</v>
      </c>
      <c r="B253" s="529" t="s">
        <v>472</v>
      </c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M253" s="523" t="s">
        <v>4</v>
      </c>
      <c r="N253" s="251"/>
      <c r="O253" s="250"/>
      <c r="P253" s="543" t="s">
        <v>753</v>
      </c>
      <c r="Q253" s="393">
        <f t="shared" si="6"/>
        <v>8.252000000000001E-2</v>
      </c>
      <c r="R253" s="394" t="s">
        <v>552</v>
      </c>
      <c r="S253" s="532">
        <v>7</v>
      </c>
      <c r="T253" s="541">
        <v>0.57764000000000004</v>
      </c>
      <c r="U253" s="524" t="s">
        <v>808</v>
      </c>
      <c r="V253" s="524" t="s">
        <v>809</v>
      </c>
      <c r="W253" s="498" t="s">
        <v>767</v>
      </c>
      <c r="X253" s="412"/>
      <c r="Y253" s="411"/>
      <c r="Z253" s="411"/>
      <c r="AA253" s="411"/>
      <c r="AB253" s="411"/>
      <c r="AC253" s="411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29"/>
      <c r="AZ253" s="129"/>
      <c r="BA253" s="129"/>
      <c r="BB253" s="129"/>
      <c r="BC253" s="129"/>
      <c r="BD253" s="129"/>
      <c r="BE253" s="129"/>
      <c r="BF253" s="129"/>
      <c r="BG253" s="129"/>
      <c r="BH253" s="129"/>
      <c r="BI253" s="129"/>
      <c r="BJ253" s="129"/>
      <c r="BK253" s="129"/>
      <c r="BL253" s="129"/>
      <c r="BM253" s="129"/>
      <c r="BN253" s="129"/>
      <c r="BO253" s="129"/>
      <c r="BP253" s="129"/>
      <c r="BQ253" s="129"/>
      <c r="BR253" s="129"/>
      <c r="BS253" s="129"/>
      <c r="BT253" s="129"/>
      <c r="BU253" s="129"/>
      <c r="BV253" s="129"/>
      <c r="BW253" s="129"/>
      <c r="BX253" s="129"/>
      <c r="BY253" s="129"/>
      <c r="BZ253" s="129"/>
      <c r="CA253" s="129"/>
      <c r="CB253" s="129"/>
      <c r="CC253" s="129"/>
      <c r="CD253" s="129"/>
      <c r="CE253" s="129"/>
      <c r="CF253" s="129"/>
      <c r="CG253" s="129"/>
    </row>
    <row r="254" spans="1:85" s="130" customFormat="1" ht="22.5" customHeight="1" x14ac:dyDescent="0.2">
      <c r="A254" s="367" t="s">
        <v>53</v>
      </c>
      <c r="B254" s="131" t="s">
        <v>472</v>
      </c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M254" s="523" t="s">
        <v>4</v>
      </c>
      <c r="N254" s="251"/>
      <c r="O254" s="250"/>
      <c r="P254" s="543" t="s">
        <v>754</v>
      </c>
      <c r="Q254" s="393">
        <f t="shared" si="6"/>
        <v>0.22755249999999999</v>
      </c>
      <c r="R254" s="394" t="s">
        <v>552</v>
      </c>
      <c r="S254" s="532">
        <v>4</v>
      </c>
      <c r="T254" s="541">
        <v>0.91020999999999996</v>
      </c>
      <c r="U254" s="524" t="s">
        <v>808</v>
      </c>
      <c r="V254" s="524" t="s">
        <v>809</v>
      </c>
      <c r="W254" s="498" t="s">
        <v>767</v>
      </c>
      <c r="X254" s="412"/>
      <c r="Y254" s="411"/>
      <c r="Z254" s="411"/>
      <c r="AA254" s="411"/>
      <c r="AB254" s="411"/>
      <c r="AC254" s="411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129"/>
      <c r="AO254" s="129"/>
      <c r="AP254" s="129"/>
      <c r="AQ254" s="129"/>
      <c r="AR254" s="129"/>
      <c r="AS254" s="129"/>
      <c r="AT254" s="129"/>
      <c r="AU254" s="129"/>
      <c r="AV254" s="129"/>
      <c r="AW254" s="129"/>
      <c r="AX254" s="129"/>
      <c r="AY254" s="129"/>
      <c r="AZ254" s="129"/>
      <c r="BA254" s="129"/>
      <c r="BB254" s="129"/>
      <c r="BC254" s="129"/>
      <c r="BD254" s="129"/>
      <c r="BE254" s="129"/>
      <c r="BF254" s="129"/>
      <c r="BG254" s="129"/>
      <c r="BH254" s="129"/>
      <c r="BI254" s="129"/>
      <c r="BJ254" s="129"/>
      <c r="BK254" s="129"/>
      <c r="BL254" s="129"/>
      <c r="BM254" s="129"/>
      <c r="BN254" s="129"/>
      <c r="BO254" s="129"/>
      <c r="BP254" s="129"/>
      <c r="BQ254" s="129"/>
      <c r="BR254" s="129"/>
      <c r="BS254" s="129"/>
      <c r="BT254" s="129"/>
      <c r="BU254" s="129"/>
      <c r="BV254" s="129"/>
      <c r="BW254" s="129"/>
      <c r="BX254" s="129"/>
      <c r="BY254" s="129"/>
      <c r="BZ254" s="129"/>
      <c r="CA254" s="129"/>
      <c r="CB254" s="129"/>
      <c r="CC254" s="129"/>
      <c r="CD254" s="129"/>
      <c r="CE254" s="129"/>
      <c r="CF254" s="129"/>
      <c r="CG254" s="129"/>
    </row>
    <row r="255" spans="1:85" s="130" customFormat="1" ht="22.5" customHeight="1" x14ac:dyDescent="0.2">
      <c r="A255" s="258" t="s">
        <v>54</v>
      </c>
      <c r="B255" s="529" t="s">
        <v>472</v>
      </c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523" t="s">
        <v>4</v>
      </c>
      <c r="N255" s="251"/>
      <c r="O255" s="250"/>
      <c r="P255" s="543" t="s">
        <v>755</v>
      </c>
      <c r="Q255" s="393">
        <f t="shared" si="6"/>
        <v>0.10669200000000001</v>
      </c>
      <c r="R255" s="394" t="s">
        <v>552</v>
      </c>
      <c r="S255" s="532">
        <v>10</v>
      </c>
      <c r="T255" s="541">
        <v>1.0669200000000001</v>
      </c>
      <c r="U255" s="524" t="s">
        <v>808</v>
      </c>
      <c r="V255" s="524" t="s">
        <v>809</v>
      </c>
      <c r="W255" s="498" t="s">
        <v>767</v>
      </c>
      <c r="X255" s="412"/>
      <c r="Y255" s="411"/>
      <c r="Z255" s="411"/>
      <c r="AA255" s="411"/>
      <c r="AB255" s="411"/>
      <c r="AC255" s="411"/>
      <c r="AD255" s="129"/>
      <c r="AE255" s="129"/>
      <c r="AF255" s="129"/>
      <c r="AG255" s="129"/>
      <c r="AH255" s="129"/>
      <c r="AI255" s="129"/>
      <c r="AJ255" s="129"/>
      <c r="AK255" s="129"/>
      <c r="AL255" s="129"/>
      <c r="AM255" s="129"/>
      <c r="AN255" s="129"/>
      <c r="AO255" s="129"/>
      <c r="AP255" s="129"/>
      <c r="AQ255" s="129"/>
      <c r="AR255" s="129"/>
      <c r="AS255" s="129"/>
      <c r="AT255" s="129"/>
      <c r="AU255" s="129"/>
      <c r="AV255" s="129"/>
      <c r="AW255" s="129"/>
      <c r="AX255" s="129"/>
      <c r="AY255" s="129"/>
      <c r="AZ255" s="129"/>
      <c r="BA255" s="129"/>
      <c r="BB255" s="129"/>
      <c r="BC255" s="129"/>
      <c r="BD255" s="129"/>
      <c r="BE255" s="129"/>
      <c r="BF255" s="129"/>
      <c r="BG255" s="129"/>
      <c r="BH255" s="129"/>
      <c r="BI255" s="129"/>
      <c r="BJ255" s="129"/>
      <c r="BK255" s="129"/>
      <c r="BL255" s="129"/>
      <c r="BM255" s="129"/>
      <c r="BN255" s="129"/>
      <c r="BO255" s="129"/>
      <c r="BP255" s="129"/>
      <c r="BQ255" s="129"/>
      <c r="BR255" s="129"/>
      <c r="BS255" s="129"/>
      <c r="BT255" s="129"/>
      <c r="BU255" s="129"/>
      <c r="BV255" s="129"/>
      <c r="BW255" s="129"/>
      <c r="BX255" s="129"/>
      <c r="BY255" s="129"/>
      <c r="BZ255" s="129"/>
      <c r="CA255" s="129"/>
      <c r="CB255" s="129"/>
      <c r="CC255" s="129"/>
      <c r="CD255" s="129"/>
      <c r="CE255" s="129"/>
      <c r="CF255" s="129"/>
      <c r="CG255" s="129"/>
    </row>
    <row r="256" spans="1:85" s="130" customFormat="1" ht="15" customHeight="1" x14ac:dyDescent="0.2">
      <c r="A256" s="258" t="s">
        <v>55</v>
      </c>
      <c r="B256" s="529" t="s">
        <v>472</v>
      </c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523" t="s">
        <v>4</v>
      </c>
      <c r="N256" s="251"/>
      <c r="O256" s="250"/>
      <c r="P256" s="543" t="s">
        <v>806</v>
      </c>
      <c r="Q256" s="393">
        <f t="shared" si="6"/>
        <v>6.5431999999999997</v>
      </c>
      <c r="R256" s="394" t="s">
        <v>552</v>
      </c>
      <c r="S256" s="532">
        <v>1</v>
      </c>
      <c r="T256" s="541">
        <v>6.5431999999999997</v>
      </c>
      <c r="U256" s="524" t="s">
        <v>804</v>
      </c>
      <c r="V256" s="524" t="s">
        <v>807</v>
      </c>
      <c r="W256" s="498" t="s">
        <v>767</v>
      </c>
      <c r="X256" s="412"/>
      <c r="Y256" s="411"/>
      <c r="Z256" s="411"/>
      <c r="AA256" s="411"/>
      <c r="AB256" s="411"/>
      <c r="AC256" s="411"/>
      <c r="AD256" s="129"/>
      <c r="AE256" s="129"/>
      <c r="AF256" s="129"/>
      <c r="AG256" s="129"/>
      <c r="AH256" s="129"/>
      <c r="AI256" s="129"/>
      <c r="AJ256" s="129"/>
      <c r="AK256" s="129"/>
      <c r="AL256" s="129"/>
      <c r="AM256" s="129"/>
      <c r="AN256" s="129"/>
      <c r="AO256" s="129"/>
      <c r="AP256" s="129"/>
      <c r="AQ256" s="129"/>
      <c r="AR256" s="129"/>
      <c r="AS256" s="129"/>
      <c r="AT256" s="129"/>
      <c r="AU256" s="129"/>
      <c r="AV256" s="129"/>
      <c r="AW256" s="129"/>
      <c r="AX256" s="129"/>
      <c r="AY256" s="129"/>
      <c r="AZ256" s="129"/>
      <c r="BA256" s="129"/>
      <c r="BB256" s="129"/>
      <c r="BC256" s="129"/>
      <c r="BD256" s="129"/>
      <c r="BE256" s="129"/>
      <c r="BF256" s="129"/>
      <c r="BG256" s="129"/>
      <c r="BH256" s="129"/>
      <c r="BI256" s="129"/>
      <c r="BJ256" s="129"/>
      <c r="BK256" s="129"/>
      <c r="BL256" s="129"/>
      <c r="BM256" s="129"/>
      <c r="BN256" s="129"/>
      <c r="BO256" s="129"/>
      <c r="BP256" s="129"/>
      <c r="BQ256" s="129"/>
      <c r="BR256" s="129"/>
      <c r="BS256" s="129"/>
      <c r="BT256" s="129"/>
      <c r="BU256" s="129"/>
      <c r="BV256" s="129"/>
      <c r="BW256" s="129"/>
      <c r="BX256" s="129"/>
      <c r="BY256" s="129"/>
      <c r="BZ256" s="129"/>
      <c r="CA256" s="129"/>
      <c r="CB256" s="129"/>
      <c r="CC256" s="129"/>
      <c r="CD256" s="129"/>
      <c r="CE256" s="129"/>
      <c r="CF256" s="129"/>
      <c r="CG256" s="129"/>
    </row>
    <row r="257" spans="1:85" s="130" customFormat="1" ht="22.5" customHeight="1" x14ac:dyDescent="0.2">
      <c r="A257" s="367" t="s">
        <v>56</v>
      </c>
      <c r="B257" s="131" t="s">
        <v>472</v>
      </c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M257" s="523" t="s">
        <v>4</v>
      </c>
      <c r="N257" s="251"/>
      <c r="O257" s="250"/>
      <c r="P257" s="543" t="s">
        <v>756</v>
      </c>
      <c r="Q257" s="393">
        <f t="shared" si="6"/>
        <v>0.55096199999999995</v>
      </c>
      <c r="R257" s="394" t="s">
        <v>552</v>
      </c>
      <c r="S257" s="532">
        <v>5</v>
      </c>
      <c r="T257" s="541">
        <v>2.75481</v>
      </c>
      <c r="U257" s="524" t="s">
        <v>808</v>
      </c>
      <c r="V257" s="524" t="s">
        <v>809</v>
      </c>
      <c r="W257" s="498" t="s">
        <v>767</v>
      </c>
      <c r="X257" s="412"/>
      <c r="Y257" s="411"/>
      <c r="Z257" s="411"/>
      <c r="AA257" s="411"/>
      <c r="AB257" s="411"/>
      <c r="AC257" s="411"/>
      <c r="AD257" s="129"/>
      <c r="AE257" s="129"/>
      <c r="AF257" s="129"/>
      <c r="AG257" s="129"/>
      <c r="AH257" s="129"/>
      <c r="AI257" s="129"/>
      <c r="AJ257" s="129"/>
      <c r="AK257" s="129"/>
      <c r="AL257" s="129"/>
      <c r="AM257" s="129"/>
      <c r="AN257" s="129"/>
      <c r="AO257" s="129"/>
      <c r="AP257" s="129"/>
      <c r="AQ257" s="129"/>
      <c r="AR257" s="129"/>
      <c r="AS257" s="129"/>
      <c r="AT257" s="129"/>
      <c r="AU257" s="129"/>
      <c r="AV257" s="129"/>
      <c r="AW257" s="129"/>
      <c r="AX257" s="129"/>
      <c r="AY257" s="129"/>
      <c r="AZ257" s="129"/>
      <c r="BA257" s="129"/>
      <c r="BB257" s="129"/>
      <c r="BC257" s="129"/>
      <c r="BD257" s="129"/>
      <c r="BE257" s="129"/>
      <c r="BF257" s="129"/>
      <c r="BG257" s="129"/>
      <c r="BH257" s="129"/>
      <c r="BI257" s="129"/>
      <c r="BJ257" s="129"/>
      <c r="BK257" s="129"/>
      <c r="BL257" s="129"/>
      <c r="BM257" s="129"/>
      <c r="BN257" s="129"/>
      <c r="BO257" s="129"/>
      <c r="BP257" s="129"/>
      <c r="BQ257" s="129"/>
      <c r="BR257" s="129"/>
      <c r="BS257" s="129"/>
      <c r="BT257" s="129"/>
      <c r="BU257" s="129"/>
      <c r="BV257" s="129"/>
      <c r="BW257" s="129"/>
      <c r="BX257" s="129"/>
      <c r="BY257" s="129"/>
      <c r="BZ257" s="129"/>
      <c r="CA257" s="129"/>
      <c r="CB257" s="129"/>
      <c r="CC257" s="129"/>
      <c r="CD257" s="129"/>
      <c r="CE257" s="129"/>
      <c r="CF257" s="129"/>
      <c r="CG257" s="129"/>
    </row>
    <row r="258" spans="1:85" s="130" customFormat="1" ht="13.5" customHeight="1" x14ac:dyDescent="0.2">
      <c r="A258" s="258" t="s">
        <v>57</v>
      </c>
      <c r="B258" s="529" t="s">
        <v>472</v>
      </c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M258" s="523" t="s">
        <v>4</v>
      </c>
      <c r="N258" s="251"/>
      <c r="O258" s="250"/>
      <c r="P258" s="543" t="s">
        <v>757</v>
      </c>
      <c r="Q258" s="393">
        <f t="shared" si="6"/>
        <v>5.2512499999999997E-2</v>
      </c>
      <c r="R258" s="394" t="s">
        <v>552</v>
      </c>
      <c r="S258" s="532">
        <v>12</v>
      </c>
      <c r="T258" s="541">
        <v>0.63014999999999999</v>
      </c>
      <c r="U258" s="524" t="s">
        <v>808</v>
      </c>
      <c r="V258" s="524" t="s">
        <v>809</v>
      </c>
      <c r="W258" s="498" t="s">
        <v>767</v>
      </c>
      <c r="X258" s="412"/>
      <c r="Y258" s="411"/>
      <c r="Z258" s="411"/>
      <c r="AA258" s="411"/>
      <c r="AB258" s="411"/>
      <c r="AC258" s="411"/>
      <c r="AD258" s="129"/>
      <c r="AE258" s="129"/>
      <c r="AF258" s="129"/>
      <c r="AG258" s="129"/>
      <c r="AH258" s="129"/>
      <c r="AI258" s="129"/>
      <c r="AJ258" s="129"/>
      <c r="AK258" s="129"/>
      <c r="AL258" s="129"/>
      <c r="AM258" s="129"/>
      <c r="AN258" s="129"/>
      <c r="AO258" s="129"/>
      <c r="AP258" s="129"/>
      <c r="AQ258" s="129"/>
      <c r="AR258" s="129"/>
      <c r="AS258" s="129"/>
      <c r="AT258" s="129"/>
      <c r="AU258" s="129"/>
      <c r="AV258" s="129"/>
      <c r="AW258" s="129"/>
      <c r="AX258" s="129"/>
      <c r="AY258" s="129"/>
      <c r="AZ258" s="129"/>
      <c r="BA258" s="129"/>
      <c r="BB258" s="129"/>
      <c r="BC258" s="129"/>
      <c r="BD258" s="129"/>
      <c r="BE258" s="129"/>
      <c r="BF258" s="129"/>
      <c r="BG258" s="129"/>
      <c r="BH258" s="129"/>
      <c r="BI258" s="129"/>
      <c r="BJ258" s="129"/>
      <c r="BK258" s="129"/>
      <c r="BL258" s="129"/>
      <c r="BM258" s="129"/>
      <c r="BN258" s="129"/>
      <c r="BO258" s="129"/>
      <c r="BP258" s="129"/>
      <c r="BQ258" s="129"/>
      <c r="BR258" s="129"/>
      <c r="BS258" s="129"/>
      <c r="BT258" s="129"/>
      <c r="BU258" s="129"/>
      <c r="BV258" s="129"/>
      <c r="BW258" s="129"/>
      <c r="BX258" s="129"/>
      <c r="BY258" s="129"/>
      <c r="BZ258" s="129"/>
      <c r="CA258" s="129"/>
      <c r="CB258" s="129"/>
      <c r="CC258" s="129"/>
      <c r="CD258" s="129"/>
      <c r="CE258" s="129"/>
      <c r="CF258" s="129"/>
      <c r="CG258" s="129"/>
    </row>
    <row r="259" spans="1:85" s="130" customFormat="1" ht="15" customHeight="1" x14ac:dyDescent="0.2">
      <c r="A259" s="258" t="s">
        <v>58</v>
      </c>
      <c r="B259" s="529" t="s">
        <v>472</v>
      </c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M259" s="523" t="s">
        <v>4</v>
      </c>
      <c r="N259" s="251"/>
      <c r="O259" s="250"/>
      <c r="P259" s="543" t="s">
        <v>758</v>
      </c>
      <c r="Q259" s="393">
        <f t="shared" si="6"/>
        <v>0.10169</v>
      </c>
      <c r="R259" s="394" t="s">
        <v>552</v>
      </c>
      <c r="S259" s="532">
        <v>48</v>
      </c>
      <c r="T259" s="541">
        <v>4.8811200000000001</v>
      </c>
      <c r="U259" s="524" t="s">
        <v>804</v>
      </c>
      <c r="V259" s="524" t="s">
        <v>805</v>
      </c>
      <c r="W259" s="498" t="s">
        <v>767</v>
      </c>
      <c r="X259" s="412"/>
      <c r="Y259" s="411"/>
      <c r="Z259" s="411"/>
      <c r="AA259" s="411"/>
      <c r="AB259" s="411"/>
      <c r="AC259" s="411"/>
      <c r="AD259" s="129"/>
      <c r="AE259" s="129"/>
      <c r="AF259" s="129"/>
      <c r="AG259" s="129"/>
      <c r="AH259" s="129"/>
      <c r="AI259" s="129"/>
      <c r="AJ259" s="129"/>
      <c r="AK259" s="129"/>
      <c r="AL259" s="129"/>
      <c r="AM259" s="129"/>
      <c r="AN259" s="129"/>
      <c r="AO259" s="129"/>
      <c r="AP259" s="129"/>
      <c r="AQ259" s="129"/>
      <c r="AR259" s="129"/>
      <c r="AS259" s="129"/>
      <c r="AT259" s="129"/>
      <c r="AU259" s="129"/>
      <c r="AV259" s="129"/>
      <c r="AW259" s="129"/>
      <c r="AX259" s="129"/>
      <c r="AY259" s="129"/>
      <c r="AZ259" s="129"/>
      <c r="BA259" s="129"/>
      <c r="BB259" s="129"/>
      <c r="BC259" s="129"/>
      <c r="BD259" s="129"/>
      <c r="BE259" s="129"/>
      <c r="BF259" s="129"/>
      <c r="BG259" s="129"/>
      <c r="BH259" s="129"/>
      <c r="BI259" s="129"/>
      <c r="BJ259" s="129"/>
      <c r="BK259" s="129"/>
      <c r="BL259" s="129"/>
      <c r="BM259" s="129"/>
      <c r="BN259" s="129"/>
      <c r="BO259" s="129"/>
      <c r="BP259" s="129"/>
      <c r="BQ259" s="129"/>
      <c r="BR259" s="129"/>
      <c r="BS259" s="129"/>
      <c r="BT259" s="129"/>
      <c r="BU259" s="129"/>
      <c r="BV259" s="129"/>
      <c r="BW259" s="129"/>
      <c r="BX259" s="129"/>
      <c r="BY259" s="129"/>
      <c r="BZ259" s="129"/>
      <c r="CA259" s="129"/>
      <c r="CB259" s="129"/>
      <c r="CC259" s="129"/>
      <c r="CD259" s="129"/>
      <c r="CE259" s="129"/>
      <c r="CF259" s="129"/>
      <c r="CG259" s="129"/>
    </row>
    <row r="260" spans="1:85" s="130" customFormat="1" ht="22.5" customHeight="1" x14ac:dyDescent="0.2">
      <c r="A260" s="367" t="s">
        <v>59</v>
      </c>
      <c r="B260" s="131" t="s">
        <v>472</v>
      </c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M260" s="523" t="s">
        <v>4</v>
      </c>
      <c r="N260" s="251"/>
      <c r="O260" s="250"/>
      <c r="P260" s="543" t="s">
        <v>759</v>
      </c>
      <c r="Q260" s="393">
        <f t="shared" si="6"/>
        <v>3.86436E-2</v>
      </c>
      <c r="R260" s="394" t="s">
        <v>552</v>
      </c>
      <c r="S260" s="532">
        <v>100</v>
      </c>
      <c r="T260" s="541">
        <v>3.86436</v>
      </c>
      <c r="U260" s="524" t="s">
        <v>612</v>
      </c>
      <c r="V260" s="524" t="s">
        <v>810</v>
      </c>
      <c r="W260" s="498" t="s">
        <v>767</v>
      </c>
      <c r="X260" s="412"/>
      <c r="Y260" s="411"/>
      <c r="Z260" s="411"/>
      <c r="AA260" s="411"/>
      <c r="AB260" s="411"/>
      <c r="AC260" s="411"/>
      <c r="AD260" s="129"/>
      <c r="AE260" s="129"/>
      <c r="AF260" s="129"/>
      <c r="AG260" s="129"/>
      <c r="AH260" s="129"/>
      <c r="AI260" s="129"/>
      <c r="AJ260" s="129"/>
      <c r="AK260" s="129"/>
      <c r="AL260" s="129"/>
      <c r="AM260" s="129"/>
      <c r="AN260" s="129"/>
      <c r="AO260" s="129"/>
      <c r="AP260" s="129"/>
      <c r="AQ260" s="129"/>
      <c r="AR260" s="129"/>
      <c r="AS260" s="129"/>
      <c r="AT260" s="129"/>
      <c r="AU260" s="129"/>
      <c r="AV260" s="129"/>
      <c r="AW260" s="129"/>
      <c r="AX260" s="129"/>
      <c r="AY260" s="129"/>
      <c r="AZ260" s="129"/>
      <c r="BA260" s="129"/>
      <c r="BB260" s="129"/>
      <c r="BC260" s="129"/>
      <c r="BD260" s="129"/>
      <c r="BE260" s="129"/>
      <c r="BF260" s="129"/>
      <c r="BG260" s="129"/>
      <c r="BH260" s="129"/>
      <c r="BI260" s="129"/>
      <c r="BJ260" s="129"/>
      <c r="BK260" s="129"/>
      <c r="BL260" s="129"/>
      <c r="BM260" s="129"/>
      <c r="BN260" s="129"/>
      <c r="BO260" s="129"/>
      <c r="BP260" s="129"/>
      <c r="BQ260" s="129"/>
      <c r="BR260" s="129"/>
      <c r="BS260" s="129"/>
      <c r="BT260" s="129"/>
      <c r="BU260" s="129"/>
      <c r="BV260" s="129"/>
      <c r="BW260" s="129"/>
      <c r="BX260" s="129"/>
      <c r="BY260" s="129"/>
      <c r="BZ260" s="129"/>
      <c r="CA260" s="129"/>
      <c r="CB260" s="129"/>
      <c r="CC260" s="129"/>
      <c r="CD260" s="129"/>
      <c r="CE260" s="129"/>
      <c r="CF260" s="129"/>
      <c r="CG260" s="129"/>
    </row>
    <row r="261" spans="1:85" s="130" customFormat="1" ht="15" customHeight="1" x14ac:dyDescent="0.2">
      <c r="A261" s="258" t="s">
        <v>60</v>
      </c>
      <c r="B261" s="529" t="s">
        <v>472</v>
      </c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M261" s="523" t="s">
        <v>4</v>
      </c>
      <c r="N261" s="251"/>
      <c r="O261" s="250"/>
      <c r="P261" s="543" t="s">
        <v>760</v>
      </c>
      <c r="Q261" s="393">
        <f t="shared" si="6"/>
        <v>2.6035699999999998E-2</v>
      </c>
      <c r="R261" s="394" t="s">
        <v>552</v>
      </c>
      <c r="S261" s="532">
        <v>100</v>
      </c>
      <c r="T261" s="541">
        <v>2.6035699999999999</v>
      </c>
      <c r="U261" s="524" t="s">
        <v>612</v>
      </c>
      <c r="V261" s="524" t="s">
        <v>810</v>
      </c>
      <c r="W261" s="498" t="s">
        <v>767</v>
      </c>
      <c r="X261" s="412"/>
      <c r="Y261" s="411"/>
      <c r="Z261" s="411"/>
      <c r="AA261" s="411"/>
      <c r="AB261" s="411"/>
      <c r="AC261" s="411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29"/>
      <c r="AN261" s="129"/>
      <c r="AO261" s="129"/>
      <c r="AP261" s="129"/>
      <c r="AQ261" s="129"/>
      <c r="AR261" s="129"/>
      <c r="AS261" s="129"/>
      <c r="AT261" s="129"/>
      <c r="AU261" s="129"/>
      <c r="AV261" s="129"/>
      <c r="AW261" s="129"/>
      <c r="AX261" s="129"/>
      <c r="AY261" s="129"/>
      <c r="AZ261" s="129"/>
      <c r="BA261" s="129"/>
      <c r="BB261" s="129"/>
      <c r="BC261" s="129"/>
      <c r="BD261" s="129"/>
      <c r="BE261" s="129"/>
      <c r="BF261" s="129"/>
      <c r="BG261" s="129"/>
      <c r="BH261" s="129"/>
      <c r="BI261" s="129"/>
      <c r="BJ261" s="129"/>
      <c r="BK261" s="129"/>
      <c r="BL261" s="129"/>
      <c r="BM261" s="129"/>
      <c r="BN261" s="129"/>
      <c r="BO261" s="129"/>
      <c r="BP261" s="129"/>
      <c r="BQ261" s="129"/>
      <c r="BR261" s="129"/>
      <c r="BS261" s="129"/>
      <c r="BT261" s="129"/>
      <c r="BU261" s="129"/>
      <c r="BV261" s="129"/>
      <c r="BW261" s="129"/>
      <c r="BX261" s="129"/>
      <c r="BY261" s="129"/>
      <c r="BZ261" s="129"/>
      <c r="CA261" s="129"/>
      <c r="CB261" s="129"/>
      <c r="CC261" s="129"/>
      <c r="CD261" s="129"/>
      <c r="CE261" s="129"/>
      <c r="CF261" s="129"/>
      <c r="CG261" s="129"/>
    </row>
    <row r="262" spans="1:85" s="130" customFormat="1" ht="22.5" customHeight="1" x14ac:dyDescent="0.2">
      <c r="A262" s="258" t="s">
        <v>61</v>
      </c>
      <c r="B262" s="529" t="s">
        <v>472</v>
      </c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M262" s="523" t="s">
        <v>4</v>
      </c>
      <c r="N262" s="251"/>
      <c r="O262" s="250"/>
      <c r="P262" s="543" t="s">
        <v>761</v>
      </c>
      <c r="Q262" s="393">
        <f t="shared" si="6"/>
        <v>0.547628</v>
      </c>
      <c r="R262" s="394" t="s">
        <v>552</v>
      </c>
      <c r="S262" s="532">
        <v>20</v>
      </c>
      <c r="T262" s="541">
        <v>10.95256</v>
      </c>
      <c r="U262" s="524" t="s">
        <v>804</v>
      </c>
      <c r="V262" s="524" t="s">
        <v>805</v>
      </c>
      <c r="W262" s="498" t="s">
        <v>768</v>
      </c>
      <c r="X262" s="412"/>
      <c r="Y262" s="411"/>
      <c r="Z262" s="411"/>
      <c r="AA262" s="411"/>
      <c r="AB262" s="411"/>
      <c r="AC262" s="411"/>
      <c r="AD262" s="129"/>
      <c r="AE262" s="129"/>
      <c r="AF262" s="129"/>
      <c r="AG262" s="129"/>
      <c r="AH262" s="129"/>
      <c r="AI262" s="129"/>
      <c r="AJ262" s="129"/>
      <c r="AK262" s="129"/>
      <c r="AL262" s="129"/>
      <c r="AM262" s="129"/>
      <c r="AN262" s="129"/>
      <c r="AO262" s="129"/>
      <c r="AP262" s="129"/>
      <c r="AQ262" s="129"/>
      <c r="AR262" s="129"/>
      <c r="AS262" s="129"/>
      <c r="AT262" s="129"/>
      <c r="AU262" s="129"/>
      <c r="AV262" s="129"/>
      <c r="AW262" s="129"/>
      <c r="AX262" s="129"/>
      <c r="AY262" s="129"/>
      <c r="AZ262" s="129"/>
      <c r="BA262" s="129"/>
      <c r="BB262" s="129"/>
      <c r="BC262" s="129"/>
      <c r="BD262" s="129"/>
      <c r="BE262" s="129"/>
      <c r="BF262" s="129"/>
      <c r="BG262" s="129"/>
      <c r="BH262" s="129"/>
      <c r="BI262" s="129"/>
      <c r="BJ262" s="129"/>
      <c r="BK262" s="129"/>
      <c r="BL262" s="129"/>
      <c r="BM262" s="129"/>
      <c r="BN262" s="129"/>
      <c r="BO262" s="129"/>
      <c r="BP262" s="129"/>
      <c r="BQ262" s="129"/>
      <c r="BR262" s="129"/>
      <c r="BS262" s="129"/>
      <c r="BT262" s="129"/>
      <c r="BU262" s="129"/>
      <c r="BV262" s="129"/>
      <c r="BW262" s="129"/>
      <c r="BX262" s="129"/>
      <c r="BY262" s="129"/>
      <c r="BZ262" s="129"/>
      <c r="CA262" s="129"/>
      <c r="CB262" s="129"/>
      <c r="CC262" s="129"/>
      <c r="CD262" s="129"/>
      <c r="CE262" s="129"/>
      <c r="CF262" s="129"/>
      <c r="CG262" s="129"/>
    </row>
    <row r="263" spans="1:85" s="130" customFormat="1" ht="22.5" customHeight="1" x14ac:dyDescent="0.2">
      <c r="A263" s="367" t="s">
        <v>62</v>
      </c>
      <c r="B263" s="131" t="s">
        <v>472</v>
      </c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M263" s="523" t="s">
        <v>4</v>
      </c>
      <c r="N263" s="251"/>
      <c r="O263" s="250"/>
      <c r="P263" s="543" t="s">
        <v>762</v>
      </c>
      <c r="Q263" s="393">
        <f t="shared" si="6"/>
        <v>1.10025E-2</v>
      </c>
      <c r="R263" s="394" t="s">
        <v>552</v>
      </c>
      <c r="S263" s="532">
        <v>20</v>
      </c>
      <c r="T263" s="541">
        <v>0.22005</v>
      </c>
      <c r="U263" s="524" t="s">
        <v>811</v>
      </c>
      <c r="V263" s="524" t="s">
        <v>812</v>
      </c>
      <c r="W263" s="498" t="s">
        <v>768</v>
      </c>
      <c r="X263" s="412"/>
      <c r="Y263" s="411"/>
      <c r="Z263" s="411"/>
      <c r="AA263" s="411"/>
      <c r="AB263" s="411"/>
      <c r="AC263" s="411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  <c r="AW263" s="129"/>
      <c r="AX263" s="129"/>
      <c r="AY263" s="129"/>
      <c r="AZ263" s="129"/>
      <c r="BA263" s="129"/>
      <c r="BB263" s="129"/>
      <c r="BC263" s="129"/>
      <c r="BD263" s="129"/>
      <c r="BE263" s="129"/>
      <c r="BF263" s="129"/>
      <c r="BG263" s="129"/>
      <c r="BH263" s="129"/>
      <c r="BI263" s="129"/>
      <c r="BJ263" s="129"/>
      <c r="BK263" s="129"/>
      <c r="BL263" s="129"/>
      <c r="BM263" s="129"/>
      <c r="BN263" s="129"/>
      <c r="BO263" s="129"/>
      <c r="BP263" s="129"/>
      <c r="BQ263" s="129"/>
      <c r="BR263" s="129"/>
      <c r="BS263" s="129"/>
      <c r="BT263" s="129"/>
      <c r="BU263" s="129"/>
      <c r="BV263" s="129"/>
      <c r="BW263" s="129"/>
      <c r="BX263" s="129"/>
      <c r="BY263" s="129"/>
      <c r="BZ263" s="129"/>
      <c r="CA263" s="129"/>
      <c r="CB263" s="129"/>
      <c r="CC263" s="129"/>
      <c r="CD263" s="129"/>
      <c r="CE263" s="129"/>
      <c r="CF263" s="129"/>
      <c r="CG263" s="129"/>
    </row>
    <row r="264" spans="1:85" s="130" customFormat="1" ht="22.5" customHeight="1" x14ac:dyDescent="0.2">
      <c r="A264" s="258" t="s">
        <v>63</v>
      </c>
      <c r="B264" s="529" t="s">
        <v>472</v>
      </c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M264" s="523" t="s">
        <v>4</v>
      </c>
      <c r="N264" s="251"/>
      <c r="O264" s="250"/>
      <c r="P264" s="543" t="s">
        <v>763</v>
      </c>
      <c r="Q264" s="393">
        <f t="shared" si="6"/>
        <v>1.0836E-2</v>
      </c>
      <c r="R264" s="394" t="s">
        <v>552</v>
      </c>
      <c r="S264" s="532">
        <v>20</v>
      </c>
      <c r="T264" s="541">
        <v>0.21672</v>
      </c>
      <c r="U264" s="524" t="s">
        <v>811</v>
      </c>
      <c r="V264" s="524" t="s">
        <v>812</v>
      </c>
      <c r="W264" s="498" t="s">
        <v>768</v>
      </c>
      <c r="X264" s="412"/>
      <c r="Y264" s="411"/>
      <c r="Z264" s="411"/>
      <c r="AA264" s="411"/>
      <c r="AB264" s="411"/>
      <c r="AC264" s="411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29"/>
      <c r="AR264" s="129"/>
      <c r="AS264" s="129"/>
      <c r="AT264" s="129"/>
      <c r="AU264" s="129"/>
      <c r="AV264" s="129"/>
      <c r="AW264" s="129"/>
      <c r="AX264" s="129"/>
      <c r="AY264" s="129"/>
      <c r="AZ264" s="129"/>
      <c r="BA264" s="129"/>
      <c r="BB264" s="129"/>
      <c r="BC264" s="129"/>
      <c r="BD264" s="129"/>
      <c r="BE264" s="129"/>
      <c r="BF264" s="129"/>
      <c r="BG264" s="129"/>
      <c r="BH264" s="129"/>
      <c r="BI264" s="129"/>
      <c r="BJ264" s="129"/>
      <c r="BK264" s="129"/>
      <c r="BL264" s="129"/>
      <c r="BM264" s="129"/>
      <c r="BN264" s="129"/>
      <c r="BO264" s="129"/>
      <c r="BP264" s="129"/>
      <c r="BQ264" s="129"/>
      <c r="BR264" s="129"/>
      <c r="BS264" s="129"/>
      <c r="BT264" s="129"/>
      <c r="BU264" s="129"/>
      <c r="BV264" s="129"/>
      <c r="BW264" s="129"/>
      <c r="BX264" s="129"/>
      <c r="BY264" s="129"/>
      <c r="BZ264" s="129"/>
      <c r="CA264" s="129"/>
      <c r="CB264" s="129"/>
      <c r="CC264" s="129"/>
      <c r="CD264" s="129"/>
      <c r="CE264" s="129"/>
      <c r="CF264" s="129"/>
      <c r="CG264" s="129"/>
    </row>
    <row r="265" spans="1:85" s="130" customFormat="1" ht="22.5" customHeight="1" x14ac:dyDescent="0.2">
      <c r="A265" s="258" t="s">
        <v>64</v>
      </c>
      <c r="B265" s="529" t="s">
        <v>472</v>
      </c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M265" s="523" t="s">
        <v>4</v>
      </c>
      <c r="N265" s="251"/>
      <c r="O265" s="250"/>
      <c r="P265" s="543" t="s">
        <v>764</v>
      </c>
      <c r="Q265" s="393">
        <f t="shared" si="6"/>
        <v>1.0002380952380952E-2</v>
      </c>
      <c r="R265" s="394" t="s">
        <v>552</v>
      </c>
      <c r="S265" s="532">
        <v>42</v>
      </c>
      <c r="T265" s="541">
        <v>0.42009999999999997</v>
      </c>
      <c r="U265" s="524" t="s">
        <v>811</v>
      </c>
      <c r="V265" s="524" t="s">
        <v>812</v>
      </c>
      <c r="W265" s="498" t="s">
        <v>769</v>
      </c>
      <c r="X265" s="412"/>
      <c r="Y265" s="411"/>
      <c r="Z265" s="411"/>
      <c r="AA265" s="411"/>
      <c r="AB265" s="411"/>
      <c r="AC265" s="411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  <c r="AN265" s="129"/>
      <c r="AO265" s="129"/>
      <c r="AP265" s="129"/>
      <c r="AQ265" s="129"/>
      <c r="AR265" s="129"/>
      <c r="AS265" s="129"/>
      <c r="AT265" s="129"/>
      <c r="AU265" s="129"/>
      <c r="AV265" s="129"/>
      <c r="AW265" s="129"/>
      <c r="AX265" s="129"/>
      <c r="AY265" s="129"/>
      <c r="AZ265" s="129"/>
      <c r="BA265" s="129"/>
      <c r="BB265" s="129"/>
      <c r="BC265" s="129"/>
      <c r="BD265" s="129"/>
      <c r="BE265" s="129"/>
      <c r="BF265" s="129"/>
      <c r="BG265" s="129"/>
      <c r="BH265" s="129"/>
      <c r="BI265" s="129"/>
      <c r="BJ265" s="129"/>
      <c r="BK265" s="129"/>
      <c r="BL265" s="129"/>
      <c r="BM265" s="129"/>
      <c r="BN265" s="129"/>
      <c r="BO265" s="129"/>
      <c r="BP265" s="129"/>
      <c r="BQ265" s="129"/>
      <c r="BR265" s="129"/>
      <c r="BS265" s="129"/>
      <c r="BT265" s="129"/>
      <c r="BU265" s="129"/>
      <c r="BV265" s="129"/>
      <c r="BW265" s="129"/>
      <c r="BX265" s="129"/>
      <c r="BY265" s="129"/>
      <c r="BZ265" s="129"/>
      <c r="CA265" s="129"/>
      <c r="CB265" s="129"/>
      <c r="CC265" s="129"/>
      <c r="CD265" s="129"/>
      <c r="CE265" s="129"/>
      <c r="CF265" s="129"/>
      <c r="CG265" s="129"/>
    </row>
    <row r="266" spans="1:85" s="130" customFormat="1" ht="17.25" customHeight="1" x14ac:dyDescent="0.2">
      <c r="A266" s="367" t="s">
        <v>65</v>
      </c>
      <c r="B266" s="131" t="s">
        <v>472</v>
      </c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M266" s="523" t="s">
        <v>4</v>
      </c>
      <c r="N266" s="251"/>
      <c r="O266" s="250"/>
      <c r="P266" s="544" t="s">
        <v>772</v>
      </c>
      <c r="Q266" s="393">
        <f t="shared" si="6"/>
        <v>0.78969</v>
      </c>
      <c r="R266" s="394" t="s">
        <v>771</v>
      </c>
      <c r="S266" s="532">
        <v>1</v>
      </c>
      <c r="T266" s="541">
        <v>0.78969</v>
      </c>
      <c r="U266" s="524" t="s">
        <v>800</v>
      </c>
      <c r="V266" s="524" t="s">
        <v>813</v>
      </c>
      <c r="W266" s="498" t="s">
        <v>770</v>
      </c>
      <c r="X266" s="412"/>
      <c r="Y266" s="411"/>
      <c r="Z266" s="411"/>
      <c r="AA266" s="411"/>
      <c r="AB266" s="411"/>
      <c r="AC266" s="411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9"/>
      <c r="AR266" s="129"/>
      <c r="AS266" s="129"/>
      <c r="AT266" s="129"/>
      <c r="AU266" s="129"/>
      <c r="AV266" s="129"/>
      <c r="AW266" s="129"/>
      <c r="AX266" s="129"/>
      <c r="AY266" s="129"/>
      <c r="AZ266" s="129"/>
      <c r="BA266" s="129"/>
      <c r="BB266" s="129"/>
      <c r="BC266" s="129"/>
      <c r="BD266" s="129"/>
      <c r="BE266" s="129"/>
      <c r="BF266" s="129"/>
      <c r="BG266" s="129"/>
      <c r="BH266" s="129"/>
      <c r="BI266" s="129"/>
      <c r="BJ266" s="129"/>
      <c r="BK266" s="129"/>
      <c r="BL266" s="129"/>
      <c r="BM266" s="129"/>
      <c r="BN266" s="129"/>
      <c r="BO266" s="129"/>
      <c r="BP266" s="129"/>
      <c r="BQ266" s="129"/>
      <c r="BR266" s="129"/>
      <c r="BS266" s="129"/>
      <c r="BT266" s="129"/>
      <c r="BU266" s="129"/>
      <c r="BV266" s="129"/>
      <c r="BW266" s="129"/>
      <c r="BX266" s="129"/>
      <c r="BY266" s="129"/>
      <c r="BZ266" s="129"/>
      <c r="CA266" s="129"/>
      <c r="CB266" s="129"/>
      <c r="CC266" s="129"/>
      <c r="CD266" s="129"/>
      <c r="CE266" s="129"/>
      <c r="CF266" s="129"/>
      <c r="CG266" s="129"/>
    </row>
    <row r="267" spans="1:85" s="130" customFormat="1" ht="22.5" customHeight="1" x14ac:dyDescent="0.2">
      <c r="A267" s="258" t="s">
        <v>66</v>
      </c>
      <c r="B267" s="529" t="s">
        <v>472</v>
      </c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523" t="s">
        <v>4</v>
      </c>
      <c r="N267" s="251"/>
      <c r="O267" s="250"/>
      <c r="P267" s="545" t="s">
        <v>748</v>
      </c>
      <c r="Q267" s="393">
        <f>T267/S267</f>
        <v>26.666775000000001</v>
      </c>
      <c r="R267" s="394" t="s">
        <v>552</v>
      </c>
      <c r="S267" s="532">
        <v>2</v>
      </c>
      <c r="T267" s="541">
        <v>53.333550000000002</v>
      </c>
      <c r="U267" s="535" t="s">
        <v>743</v>
      </c>
      <c r="V267" s="524" t="s">
        <v>744</v>
      </c>
      <c r="W267" s="418"/>
      <c r="X267" s="412"/>
      <c r="Y267" s="411"/>
      <c r="Z267" s="411"/>
      <c r="AA267" s="411"/>
      <c r="AB267" s="411"/>
      <c r="AC267" s="411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29"/>
      <c r="AT267" s="129"/>
      <c r="AU267" s="129"/>
      <c r="AV267" s="129"/>
      <c r="AW267" s="129"/>
      <c r="AX267" s="129"/>
      <c r="AY267" s="129"/>
      <c r="AZ267" s="129"/>
      <c r="BA267" s="129"/>
      <c r="BB267" s="129"/>
      <c r="BC267" s="129"/>
      <c r="BD267" s="129"/>
      <c r="BE267" s="129"/>
      <c r="BF267" s="129"/>
      <c r="BG267" s="129"/>
      <c r="BH267" s="129"/>
      <c r="BI267" s="129"/>
      <c r="BJ267" s="129"/>
      <c r="BK267" s="129"/>
      <c r="BL267" s="129"/>
      <c r="BM267" s="129"/>
      <c r="BN267" s="129"/>
      <c r="BO267" s="129"/>
      <c r="BP267" s="129"/>
      <c r="BQ267" s="129"/>
      <c r="BR267" s="129"/>
      <c r="BS267" s="129"/>
      <c r="BT267" s="129"/>
      <c r="BU267" s="129"/>
      <c r="BV267" s="129"/>
      <c r="BW267" s="129"/>
      <c r="BX267" s="129"/>
      <c r="BY267" s="129"/>
      <c r="BZ267" s="129"/>
      <c r="CA267" s="129"/>
      <c r="CB267" s="129"/>
      <c r="CC267" s="129"/>
      <c r="CD267" s="129"/>
      <c r="CE267" s="129"/>
      <c r="CF267" s="129"/>
      <c r="CG267" s="129"/>
    </row>
    <row r="268" spans="1:85" s="130" customFormat="1" ht="22.5" customHeight="1" x14ac:dyDescent="0.2">
      <c r="A268" s="258" t="s">
        <v>67</v>
      </c>
      <c r="B268" s="529" t="s">
        <v>472</v>
      </c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M268" s="523" t="s">
        <v>4</v>
      </c>
      <c r="N268" s="251"/>
      <c r="O268" s="250"/>
      <c r="P268" s="540" t="s">
        <v>746</v>
      </c>
      <c r="Q268" s="393">
        <f>T268/S268</f>
        <v>0.91</v>
      </c>
      <c r="R268" s="394" t="s">
        <v>692</v>
      </c>
      <c r="S268" s="394">
        <v>4</v>
      </c>
      <c r="T268" s="395">
        <v>3.64</v>
      </c>
      <c r="U268" s="535" t="s">
        <v>693</v>
      </c>
      <c r="V268" s="524" t="s">
        <v>745</v>
      </c>
      <c r="W268" s="418"/>
      <c r="X268" s="412"/>
      <c r="Y268" s="411"/>
      <c r="Z268" s="411"/>
      <c r="AA268" s="411"/>
      <c r="AB268" s="411"/>
      <c r="AC268" s="411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129"/>
      <c r="BQ268" s="129"/>
      <c r="BR268" s="129"/>
      <c r="BS268" s="129"/>
      <c r="BT268" s="129"/>
      <c r="BU268" s="129"/>
      <c r="BV268" s="129"/>
      <c r="BW268" s="129"/>
      <c r="BX268" s="129"/>
      <c r="BY268" s="129"/>
      <c r="BZ268" s="129"/>
      <c r="CA268" s="129"/>
      <c r="CB268" s="129"/>
      <c r="CC268" s="129"/>
      <c r="CD268" s="129"/>
      <c r="CE268" s="129"/>
      <c r="CF268" s="129"/>
      <c r="CG268" s="129"/>
    </row>
    <row r="269" spans="1:85" ht="23.25" customHeight="1" x14ac:dyDescent="0.2">
      <c r="A269" s="367" t="s">
        <v>68</v>
      </c>
      <c r="B269" s="131" t="s">
        <v>472</v>
      </c>
      <c r="C269" s="326"/>
      <c r="D269" s="326"/>
      <c r="E269" s="326"/>
      <c r="F269" s="326"/>
      <c r="G269" s="326"/>
      <c r="H269" s="326"/>
      <c r="I269" s="326"/>
      <c r="J269" s="326"/>
      <c r="K269" s="326"/>
      <c r="L269" s="326"/>
      <c r="M269" s="523" t="s">
        <v>4</v>
      </c>
      <c r="N269" s="326"/>
      <c r="O269" s="326"/>
      <c r="P269" s="540" t="s">
        <v>747</v>
      </c>
      <c r="Q269" s="393">
        <f>T269/S269</f>
        <v>1.365</v>
      </c>
      <c r="R269" s="394" t="s">
        <v>692</v>
      </c>
      <c r="S269" s="394">
        <v>5</v>
      </c>
      <c r="T269" s="395">
        <v>6.8250000000000002</v>
      </c>
      <c r="U269" s="535" t="s">
        <v>693</v>
      </c>
      <c r="V269" s="524" t="s">
        <v>745</v>
      </c>
      <c r="W269" s="419"/>
    </row>
    <row r="270" spans="1:85" ht="12" x14ac:dyDescent="0.2">
      <c r="P270" s="546"/>
      <c r="Q270" s="547"/>
      <c r="R270" s="547"/>
      <c r="S270" s="547"/>
      <c r="T270" s="546"/>
      <c r="U270" s="547"/>
      <c r="V270" s="548"/>
      <c r="W270" s="809"/>
      <c r="X270" s="809"/>
      <c r="Y270" s="809"/>
    </row>
    <row r="272" spans="1:85" x14ac:dyDescent="0.2">
      <c r="V272" s="334" t="s">
        <v>173</v>
      </c>
    </row>
    <row r="273" spans="1:85" ht="10.5" customHeight="1" x14ac:dyDescent="0.2">
      <c r="U273" s="239"/>
      <c r="V273" s="334" t="s">
        <v>15</v>
      </c>
    </row>
    <row r="275" spans="1:85" s="343" customFormat="1" ht="15.75" x14ac:dyDescent="0.25">
      <c r="A275" s="800" t="s">
        <v>20</v>
      </c>
      <c r="B275" s="800"/>
      <c r="C275" s="800"/>
      <c r="D275" s="800"/>
      <c r="E275" s="800"/>
      <c r="F275" s="800"/>
      <c r="G275" s="800"/>
      <c r="H275" s="800"/>
      <c r="I275" s="800"/>
      <c r="J275" s="800"/>
      <c r="K275" s="800"/>
      <c r="L275" s="800"/>
      <c r="M275" s="800"/>
      <c r="N275" s="800"/>
      <c r="O275" s="800"/>
      <c r="P275" s="800"/>
      <c r="Q275" s="800"/>
      <c r="R275" s="800"/>
      <c r="S275" s="800"/>
      <c r="T275" s="800"/>
      <c r="U275" s="800"/>
      <c r="V275" s="800"/>
      <c r="W275" s="413"/>
      <c r="X275" s="414"/>
      <c r="Y275" s="413"/>
      <c r="Z275" s="413"/>
      <c r="AA275" s="413"/>
      <c r="AB275" s="413"/>
      <c r="AC275" s="413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</row>
    <row r="276" spans="1:85" s="18" customFormat="1" ht="15.75" x14ac:dyDescent="0.25">
      <c r="M276" s="19" t="s">
        <v>21</v>
      </c>
      <c r="N276" s="801" t="s">
        <v>16</v>
      </c>
      <c r="O276" s="801"/>
      <c r="P276" s="801"/>
      <c r="Q276" s="801"/>
      <c r="R276" s="801"/>
      <c r="S276" s="801"/>
      <c r="T276" s="801"/>
      <c r="V276" s="343"/>
      <c r="W276" s="413"/>
      <c r="X276" s="414"/>
      <c r="Y276" s="413"/>
      <c r="Z276" s="413"/>
      <c r="AA276" s="413"/>
      <c r="AB276" s="413"/>
      <c r="AC276" s="413"/>
    </row>
    <row r="277" spans="1:85" s="205" customFormat="1" ht="15.75" x14ac:dyDescent="0.25">
      <c r="N277" s="802" t="s">
        <v>13</v>
      </c>
      <c r="O277" s="802"/>
      <c r="P277" s="802"/>
      <c r="Q277" s="802"/>
      <c r="R277" s="802"/>
      <c r="S277" s="802"/>
      <c r="T277" s="802"/>
      <c r="V277" s="335"/>
      <c r="W277" s="415"/>
      <c r="X277" s="416"/>
      <c r="Y277" s="415"/>
      <c r="Z277" s="415"/>
      <c r="AA277" s="415"/>
      <c r="AB277" s="415"/>
      <c r="AC277" s="415"/>
    </row>
    <row r="278" spans="1:85" s="206" customFormat="1" ht="18" customHeight="1" x14ac:dyDescent="0.25">
      <c r="A278" s="803" t="s">
        <v>470</v>
      </c>
      <c r="B278" s="803"/>
      <c r="C278" s="803"/>
      <c r="D278" s="803"/>
      <c r="E278" s="803"/>
      <c r="F278" s="803"/>
      <c r="G278" s="803"/>
      <c r="H278" s="803"/>
      <c r="I278" s="803"/>
      <c r="J278" s="803"/>
      <c r="K278" s="803"/>
      <c r="L278" s="803"/>
      <c r="M278" s="803"/>
      <c r="N278" s="803"/>
      <c r="O278" s="803"/>
      <c r="P278" s="803"/>
      <c r="Q278" s="803"/>
      <c r="R278" s="803"/>
      <c r="S278" s="803"/>
      <c r="T278" s="803"/>
      <c r="U278" s="803"/>
      <c r="V278" s="803"/>
      <c r="W278" s="415"/>
      <c r="X278" s="416"/>
      <c r="Y278" s="415"/>
      <c r="Z278" s="415"/>
      <c r="AA278" s="415"/>
      <c r="AB278" s="415"/>
      <c r="AC278" s="415"/>
    </row>
    <row r="279" spans="1:85" s="207" customFormat="1" ht="12.75" customHeight="1" x14ac:dyDescent="0.2">
      <c r="A279" s="804" t="s">
        <v>3</v>
      </c>
      <c r="B279" s="805" t="s">
        <v>22</v>
      </c>
      <c r="C279" s="806" t="s">
        <v>23</v>
      </c>
      <c r="D279" s="806"/>
      <c r="E279" s="806"/>
      <c r="F279" s="806"/>
      <c r="G279" s="806"/>
      <c r="H279" s="806"/>
      <c r="I279" s="806"/>
      <c r="J279" s="806"/>
      <c r="K279" s="806"/>
      <c r="L279" s="806"/>
      <c r="M279" s="806"/>
      <c r="N279" s="806"/>
      <c r="O279" s="806"/>
      <c r="P279" s="807" t="s">
        <v>24</v>
      </c>
      <c r="Q279" s="807" t="s">
        <v>25</v>
      </c>
      <c r="R279" s="807" t="s">
        <v>26</v>
      </c>
      <c r="S279" s="807" t="s">
        <v>27</v>
      </c>
      <c r="T279" s="807" t="s">
        <v>28</v>
      </c>
      <c r="U279" s="807" t="s">
        <v>29</v>
      </c>
      <c r="V279" s="807" t="s">
        <v>30</v>
      </c>
      <c r="W279" s="411"/>
      <c r="X279" s="412"/>
      <c r="Y279" s="411"/>
      <c r="Z279" s="411"/>
      <c r="AA279" s="411"/>
      <c r="AB279" s="411"/>
      <c r="AC279" s="411"/>
      <c r="AD279" s="129"/>
      <c r="AE279" s="129"/>
      <c r="AF279" s="129"/>
      <c r="AG279" s="129"/>
      <c r="AH279" s="129"/>
      <c r="AI279" s="129"/>
      <c r="AJ279" s="129"/>
      <c r="AK279" s="129"/>
      <c r="AL279" s="129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  <c r="AX279" s="129"/>
      <c r="AY279" s="129"/>
      <c r="AZ279" s="129"/>
      <c r="BA279" s="129"/>
      <c r="BB279" s="129"/>
      <c r="BC279" s="129"/>
      <c r="BD279" s="129"/>
      <c r="BE279" s="129"/>
      <c r="BF279" s="129"/>
      <c r="BG279" s="129"/>
      <c r="BH279" s="129"/>
      <c r="BI279" s="129"/>
      <c r="BJ279" s="129"/>
      <c r="BK279" s="129"/>
      <c r="BL279" s="129"/>
      <c r="BM279" s="129"/>
      <c r="BN279" s="129"/>
      <c r="BO279" s="129"/>
      <c r="BP279" s="129"/>
      <c r="BQ279" s="129"/>
      <c r="BR279" s="129"/>
      <c r="BS279" s="129"/>
      <c r="BT279" s="129"/>
      <c r="BU279" s="129"/>
      <c r="BV279" s="129"/>
      <c r="BW279" s="129"/>
      <c r="BX279" s="129"/>
      <c r="BY279" s="129"/>
      <c r="BZ279" s="129"/>
      <c r="CA279" s="129"/>
      <c r="CB279" s="129"/>
      <c r="CC279" s="129"/>
      <c r="CD279" s="129"/>
      <c r="CE279" s="129"/>
      <c r="CF279" s="129"/>
      <c r="CG279" s="129"/>
    </row>
    <row r="280" spans="1:85" ht="12.75" customHeight="1" x14ac:dyDescent="0.2">
      <c r="A280" s="804"/>
      <c r="B280" s="805"/>
      <c r="C280" s="806" t="s">
        <v>31</v>
      </c>
      <c r="D280" s="806"/>
      <c r="E280" s="806"/>
      <c r="F280" s="806"/>
      <c r="G280" s="806"/>
      <c r="H280" s="806"/>
      <c r="I280" s="806"/>
      <c r="J280" s="806"/>
      <c r="K280" s="806"/>
      <c r="L280" s="806"/>
      <c r="M280" s="806"/>
      <c r="N280" s="808" t="s">
        <v>32</v>
      </c>
      <c r="O280" s="808"/>
      <c r="P280" s="807"/>
      <c r="Q280" s="807"/>
      <c r="R280" s="807"/>
      <c r="S280" s="807"/>
      <c r="T280" s="807"/>
      <c r="U280" s="807"/>
      <c r="V280" s="807"/>
    </row>
    <row r="281" spans="1:85" ht="12.75" customHeight="1" x14ac:dyDescent="0.2">
      <c r="A281" s="804"/>
      <c r="B281" s="805"/>
      <c r="C281" s="806" t="s">
        <v>33</v>
      </c>
      <c r="D281" s="806"/>
      <c r="E281" s="806"/>
      <c r="F281" s="806"/>
      <c r="G281" s="806"/>
      <c r="H281" s="806"/>
      <c r="I281" s="806"/>
      <c r="J281" s="806"/>
      <c r="K281" s="806"/>
      <c r="L281" s="806"/>
      <c r="M281" s="808" t="s">
        <v>34</v>
      </c>
      <c r="N281" s="808"/>
      <c r="O281" s="808"/>
      <c r="P281" s="807"/>
      <c r="Q281" s="807"/>
      <c r="R281" s="807"/>
      <c r="S281" s="807"/>
      <c r="T281" s="807"/>
      <c r="U281" s="807"/>
      <c r="V281" s="807"/>
    </row>
    <row r="282" spans="1:85" ht="25.5" customHeight="1" x14ac:dyDescent="0.2">
      <c r="A282" s="804"/>
      <c r="B282" s="805"/>
      <c r="C282" s="806" t="s">
        <v>35</v>
      </c>
      <c r="D282" s="806"/>
      <c r="E282" s="806"/>
      <c r="F282" s="806" t="s">
        <v>36</v>
      </c>
      <c r="G282" s="806"/>
      <c r="H282" s="806"/>
      <c r="I282" s="808" t="s">
        <v>37</v>
      </c>
      <c r="J282" s="808"/>
      <c r="K282" s="808" t="s">
        <v>38</v>
      </c>
      <c r="L282" s="808"/>
      <c r="M282" s="808"/>
      <c r="N282" s="807" t="s">
        <v>39</v>
      </c>
      <c r="O282" s="807" t="s">
        <v>40</v>
      </c>
      <c r="P282" s="807"/>
      <c r="Q282" s="807"/>
      <c r="R282" s="807"/>
      <c r="S282" s="807"/>
      <c r="T282" s="807"/>
      <c r="U282" s="807"/>
      <c r="V282" s="807"/>
    </row>
    <row r="283" spans="1:85" s="209" customFormat="1" ht="91.5" customHeight="1" x14ac:dyDescent="0.2">
      <c r="A283" s="804"/>
      <c r="B283" s="805"/>
      <c r="C283" s="208" t="s">
        <v>41</v>
      </c>
      <c r="D283" s="342" t="s">
        <v>42</v>
      </c>
      <c r="E283" s="208" t="s">
        <v>43</v>
      </c>
      <c r="F283" s="208" t="s">
        <v>44</v>
      </c>
      <c r="G283" s="342" t="s">
        <v>45</v>
      </c>
      <c r="H283" s="208" t="s">
        <v>46</v>
      </c>
      <c r="I283" s="342" t="s">
        <v>47</v>
      </c>
      <c r="J283" s="342" t="s">
        <v>48</v>
      </c>
      <c r="K283" s="342" t="s">
        <v>49</v>
      </c>
      <c r="L283" s="342" t="s">
        <v>50</v>
      </c>
      <c r="M283" s="808"/>
      <c r="N283" s="807"/>
      <c r="O283" s="807"/>
      <c r="P283" s="807"/>
      <c r="Q283" s="807"/>
      <c r="R283" s="807"/>
      <c r="S283" s="807"/>
      <c r="T283" s="807"/>
      <c r="U283" s="807"/>
      <c r="V283" s="807"/>
      <c r="W283" s="411"/>
      <c r="X283" s="412"/>
      <c r="Y283" s="411"/>
      <c r="Z283" s="411"/>
      <c r="AA283" s="411"/>
      <c r="AB283" s="411"/>
      <c r="AC283" s="411"/>
      <c r="AD283" s="129"/>
      <c r="AE283" s="129"/>
      <c r="AF283" s="129"/>
      <c r="AG283" s="129"/>
      <c r="AH283" s="129"/>
      <c r="AI283" s="129"/>
      <c r="AJ283" s="129"/>
      <c r="AK283" s="129"/>
      <c r="AL283" s="129"/>
      <c r="AM283" s="129"/>
      <c r="AN283" s="129"/>
      <c r="AO283" s="129"/>
      <c r="AP283" s="129"/>
      <c r="AQ283" s="129"/>
      <c r="AR283" s="129"/>
      <c r="AS283" s="129"/>
      <c r="AT283" s="129"/>
      <c r="AU283" s="129"/>
      <c r="AV283" s="129"/>
      <c r="AW283" s="129"/>
      <c r="AX283" s="129"/>
      <c r="AY283" s="129"/>
      <c r="AZ283" s="129"/>
      <c r="BA283" s="129"/>
      <c r="BB283" s="129"/>
      <c r="BC283" s="129"/>
      <c r="BD283" s="129"/>
      <c r="BE283" s="129"/>
      <c r="BF283" s="129"/>
      <c r="BG283" s="129"/>
      <c r="BH283" s="129"/>
      <c r="BI283" s="129"/>
      <c r="BJ283" s="129"/>
      <c r="BK283" s="129"/>
      <c r="BL283" s="129"/>
      <c r="BM283" s="129"/>
      <c r="BN283" s="129"/>
      <c r="BO283" s="129"/>
      <c r="BP283" s="129"/>
      <c r="BQ283" s="129"/>
      <c r="BR283" s="129"/>
      <c r="BS283" s="129"/>
      <c r="BT283" s="129"/>
      <c r="BU283" s="129"/>
      <c r="BV283" s="129"/>
      <c r="BW283" s="129"/>
      <c r="BX283" s="129"/>
      <c r="BY283" s="129"/>
      <c r="BZ283" s="129"/>
      <c r="CA283" s="129"/>
      <c r="CB283" s="129"/>
      <c r="CC283" s="129"/>
      <c r="CD283" s="129"/>
      <c r="CE283" s="129"/>
      <c r="CF283" s="129"/>
      <c r="CG283" s="129"/>
    </row>
    <row r="284" spans="1:85" s="130" customFormat="1" x14ac:dyDescent="0.2">
      <c r="A284" s="128" t="s">
        <v>4</v>
      </c>
      <c r="B284" s="128" t="s">
        <v>5</v>
      </c>
      <c r="C284" s="128" t="s">
        <v>6</v>
      </c>
      <c r="D284" s="128" t="s">
        <v>7</v>
      </c>
      <c r="E284" s="128" t="s">
        <v>51</v>
      </c>
      <c r="F284" s="128" t="s">
        <v>52</v>
      </c>
      <c r="G284" s="128" t="s">
        <v>53</v>
      </c>
      <c r="H284" s="128" t="s">
        <v>54</v>
      </c>
      <c r="I284" s="128" t="s">
        <v>55</v>
      </c>
      <c r="J284" s="128" t="s">
        <v>56</v>
      </c>
      <c r="K284" s="128" t="s">
        <v>57</v>
      </c>
      <c r="L284" s="128" t="s">
        <v>58</v>
      </c>
      <c r="M284" s="128" t="s">
        <v>59</v>
      </c>
      <c r="N284" s="128" t="s">
        <v>60</v>
      </c>
      <c r="O284" s="128" t="s">
        <v>61</v>
      </c>
      <c r="P284" s="131" t="s">
        <v>62</v>
      </c>
      <c r="Q284" s="128" t="s">
        <v>63</v>
      </c>
      <c r="R284" s="128" t="s">
        <v>64</v>
      </c>
      <c r="S284" s="128" t="s">
        <v>65</v>
      </c>
      <c r="T284" s="131" t="s">
        <v>66</v>
      </c>
      <c r="U284" s="128" t="s">
        <v>67</v>
      </c>
      <c r="V284" s="128" t="s">
        <v>68</v>
      </c>
      <c r="W284" s="411"/>
      <c r="X284" s="412"/>
      <c r="Y284" s="411"/>
      <c r="Z284" s="411"/>
      <c r="AA284" s="411"/>
      <c r="AB284" s="411"/>
      <c r="AC284" s="411"/>
      <c r="AD284" s="129"/>
      <c r="AE284" s="129"/>
      <c r="AF284" s="129"/>
      <c r="AG284" s="129"/>
      <c r="AH284" s="129"/>
      <c r="AI284" s="129"/>
      <c r="AJ284" s="129"/>
      <c r="AK284" s="129"/>
      <c r="AL284" s="129"/>
      <c r="AM284" s="129"/>
      <c r="AN284" s="129"/>
      <c r="AO284" s="129"/>
      <c r="AP284" s="129"/>
      <c r="AQ284" s="129"/>
      <c r="AR284" s="129"/>
      <c r="AS284" s="129"/>
      <c r="AT284" s="129"/>
      <c r="AU284" s="129"/>
      <c r="AV284" s="129"/>
      <c r="AW284" s="129"/>
      <c r="AX284" s="129"/>
      <c r="AY284" s="129"/>
      <c r="AZ284" s="129"/>
      <c r="BA284" s="129"/>
      <c r="BB284" s="129"/>
      <c r="BC284" s="129"/>
      <c r="BD284" s="129"/>
      <c r="BE284" s="129"/>
      <c r="BF284" s="129"/>
      <c r="BG284" s="129"/>
      <c r="BH284" s="129"/>
      <c r="BI284" s="129"/>
      <c r="BJ284" s="129"/>
      <c r="BK284" s="129"/>
      <c r="BL284" s="129"/>
      <c r="BM284" s="129"/>
      <c r="BN284" s="129"/>
      <c r="BO284" s="129"/>
      <c r="BP284" s="129"/>
      <c r="BQ284" s="129"/>
      <c r="BR284" s="129"/>
      <c r="BS284" s="129"/>
      <c r="BT284" s="129"/>
      <c r="BU284" s="129"/>
      <c r="BV284" s="129"/>
      <c r="BW284" s="129"/>
      <c r="BX284" s="129"/>
      <c r="BY284" s="129"/>
      <c r="BZ284" s="129"/>
      <c r="CA284" s="129"/>
      <c r="CB284" s="129"/>
      <c r="CC284" s="129"/>
      <c r="CD284" s="129"/>
      <c r="CE284" s="129"/>
      <c r="CF284" s="129"/>
      <c r="CG284" s="129"/>
    </row>
    <row r="285" spans="1:85" s="130" customFormat="1" ht="22.5" customHeight="1" x14ac:dyDescent="0.2">
      <c r="A285" s="522" t="s">
        <v>4</v>
      </c>
      <c r="B285" s="522" t="s">
        <v>473</v>
      </c>
      <c r="C285" s="394"/>
      <c r="D285" s="394"/>
      <c r="E285" s="394"/>
      <c r="F285" s="394"/>
      <c r="G285" s="394"/>
      <c r="H285" s="394"/>
      <c r="I285" s="394"/>
      <c r="J285" s="394"/>
      <c r="K285" s="394"/>
      <c r="L285" s="394"/>
      <c r="M285" s="523" t="s">
        <v>4</v>
      </c>
      <c r="N285" s="524"/>
      <c r="O285" s="523"/>
      <c r="P285" s="481" t="s">
        <v>549</v>
      </c>
      <c r="Q285" s="365">
        <f t="shared" ref="Q285:Q290" si="7">T285/S285</f>
        <v>0.37478</v>
      </c>
      <c r="R285" s="249" t="s">
        <v>552</v>
      </c>
      <c r="S285" s="391">
        <v>1</v>
      </c>
      <c r="T285" s="495">
        <v>0.37478</v>
      </c>
      <c r="U285" s="251" t="s">
        <v>550</v>
      </c>
      <c r="V285" s="250" t="s">
        <v>738</v>
      </c>
      <c r="W285" s="418"/>
      <c r="X285" s="412"/>
      <c r="Y285" s="411"/>
      <c r="Z285" s="411"/>
      <c r="AA285" s="411"/>
      <c r="AB285" s="411"/>
      <c r="AC285" s="411"/>
      <c r="AD285" s="129"/>
      <c r="AE285" s="129"/>
      <c r="AF285" s="129"/>
      <c r="AG285" s="129"/>
      <c r="AH285" s="129"/>
      <c r="AI285" s="129"/>
      <c r="AJ285" s="129"/>
      <c r="AK285" s="129"/>
      <c r="AL285" s="129"/>
      <c r="AM285" s="129"/>
      <c r="AN285" s="129"/>
      <c r="AO285" s="129"/>
      <c r="AP285" s="129"/>
      <c r="AQ285" s="129"/>
      <c r="AR285" s="129"/>
      <c r="AS285" s="129"/>
      <c r="AT285" s="129"/>
      <c r="AU285" s="129"/>
      <c r="AV285" s="129"/>
      <c r="AW285" s="129"/>
      <c r="AX285" s="129"/>
      <c r="AY285" s="129"/>
      <c r="AZ285" s="129"/>
      <c r="BA285" s="129"/>
      <c r="BB285" s="129"/>
      <c r="BC285" s="129"/>
      <c r="BD285" s="129"/>
      <c r="BE285" s="129"/>
      <c r="BF285" s="129"/>
      <c r="BG285" s="129"/>
      <c r="BH285" s="129"/>
      <c r="BI285" s="129"/>
      <c r="BJ285" s="129"/>
      <c r="BK285" s="129"/>
      <c r="BL285" s="129"/>
      <c r="BM285" s="129"/>
      <c r="BN285" s="129"/>
      <c r="BO285" s="129"/>
      <c r="BP285" s="129"/>
      <c r="BQ285" s="129"/>
      <c r="BR285" s="129"/>
      <c r="BS285" s="129"/>
      <c r="BT285" s="129"/>
      <c r="BU285" s="129"/>
      <c r="BV285" s="129"/>
      <c r="BW285" s="129"/>
      <c r="BX285" s="129"/>
      <c r="BY285" s="129"/>
      <c r="BZ285" s="129"/>
      <c r="CA285" s="129"/>
      <c r="CB285" s="129"/>
      <c r="CC285" s="129"/>
      <c r="CD285" s="129"/>
      <c r="CE285" s="129"/>
      <c r="CF285" s="129"/>
      <c r="CG285" s="129"/>
    </row>
    <row r="286" spans="1:85" s="502" customFormat="1" ht="20.25" customHeight="1" x14ac:dyDescent="0.2">
      <c r="A286" s="525" t="s">
        <v>5</v>
      </c>
      <c r="B286" s="522" t="s">
        <v>473</v>
      </c>
      <c r="C286" s="394"/>
      <c r="D286" s="394"/>
      <c r="E286" s="394"/>
      <c r="F286" s="394"/>
      <c r="G286" s="394"/>
      <c r="H286" s="394"/>
      <c r="I286" s="394"/>
      <c r="J286" s="394"/>
      <c r="K286" s="394"/>
      <c r="L286" s="394"/>
      <c r="M286" s="523" t="s">
        <v>4</v>
      </c>
      <c r="N286" s="524"/>
      <c r="O286" s="523"/>
      <c r="P286" s="510" t="s">
        <v>562</v>
      </c>
      <c r="Q286" s="393">
        <f t="shared" si="7"/>
        <v>7.3000000000000009E-2</v>
      </c>
      <c r="R286" s="394" t="s">
        <v>552</v>
      </c>
      <c r="S286" s="511">
        <v>90</v>
      </c>
      <c r="T286" s="512">
        <v>6.57</v>
      </c>
      <c r="U286" s="535" t="s">
        <v>616</v>
      </c>
      <c r="V286" s="537" t="s">
        <v>729</v>
      </c>
      <c r="W286" s="499" t="s">
        <v>775</v>
      </c>
      <c r="X286" s="500"/>
      <c r="Y286" s="500"/>
      <c r="Z286" s="501"/>
      <c r="AA286" s="501"/>
      <c r="AB286" s="501"/>
      <c r="AC286" s="501"/>
      <c r="AD286" s="501"/>
      <c r="AE286" s="501"/>
      <c r="AF286" s="501"/>
      <c r="AG286" s="501"/>
      <c r="AH286" s="501"/>
      <c r="AI286" s="501"/>
      <c r="AJ286" s="501"/>
      <c r="AK286" s="501"/>
      <c r="AL286" s="501"/>
      <c r="AM286" s="501"/>
      <c r="AN286" s="501"/>
      <c r="AO286" s="501"/>
      <c r="AP286" s="501"/>
      <c r="AQ286" s="501"/>
      <c r="AR286" s="501"/>
      <c r="AS286" s="501"/>
      <c r="AT286" s="501"/>
      <c r="AU286" s="501"/>
      <c r="AV286" s="501"/>
      <c r="AW286" s="501"/>
      <c r="AX286" s="501"/>
      <c r="AY286" s="501"/>
      <c r="AZ286" s="501"/>
      <c r="BA286" s="501"/>
      <c r="BB286" s="501"/>
      <c r="BC286" s="501"/>
      <c r="BD286" s="501"/>
      <c r="BE286" s="501"/>
      <c r="BF286" s="501"/>
      <c r="BG286" s="501"/>
      <c r="BH286" s="501"/>
      <c r="BI286" s="501"/>
      <c r="BJ286" s="501"/>
      <c r="BK286" s="501"/>
      <c r="BL286" s="501"/>
      <c r="BM286" s="501"/>
      <c r="BN286" s="501"/>
      <c r="BO286" s="501"/>
      <c r="BP286" s="501"/>
      <c r="BQ286" s="501"/>
      <c r="BR286" s="501"/>
      <c r="BS286" s="501"/>
      <c r="BT286" s="501"/>
      <c r="BU286" s="501"/>
      <c r="BV286" s="501"/>
      <c r="BW286" s="501"/>
      <c r="BX286" s="501"/>
      <c r="BY286" s="501"/>
      <c r="BZ286" s="501"/>
      <c r="CA286" s="501"/>
      <c r="CB286" s="501"/>
      <c r="CC286" s="501"/>
      <c r="CD286" s="501"/>
      <c r="CE286" s="501"/>
      <c r="CF286" s="501"/>
      <c r="CG286" s="501"/>
    </row>
    <row r="287" spans="1:85" s="502" customFormat="1" ht="20.25" customHeight="1" x14ac:dyDescent="0.2">
      <c r="A287" s="525" t="s">
        <v>6</v>
      </c>
      <c r="B287" s="522" t="s">
        <v>473</v>
      </c>
      <c r="C287" s="394"/>
      <c r="D287" s="394"/>
      <c r="E287" s="394"/>
      <c r="F287" s="394"/>
      <c r="G287" s="394"/>
      <c r="H287" s="394"/>
      <c r="I287" s="394"/>
      <c r="J287" s="394"/>
      <c r="K287" s="394"/>
      <c r="L287" s="394"/>
      <c r="M287" s="523" t="s">
        <v>4</v>
      </c>
      <c r="N287" s="524"/>
      <c r="O287" s="523"/>
      <c r="P287" s="510" t="s">
        <v>557</v>
      </c>
      <c r="Q287" s="393">
        <f t="shared" si="7"/>
        <v>0.10872066666666667</v>
      </c>
      <c r="R287" s="394" t="s">
        <v>552</v>
      </c>
      <c r="S287" s="511">
        <v>15</v>
      </c>
      <c r="T287" s="512">
        <v>1.6308100000000001</v>
      </c>
      <c r="U287" s="535" t="s">
        <v>616</v>
      </c>
      <c r="V287" s="537" t="s">
        <v>729</v>
      </c>
      <c r="W287" s="499" t="s">
        <v>775</v>
      </c>
      <c r="X287" s="500"/>
      <c r="Y287" s="500"/>
      <c r="Z287" s="501"/>
      <c r="AA287" s="501"/>
      <c r="AB287" s="501"/>
      <c r="AC287" s="501"/>
      <c r="AD287" s="501"/>
      <c r="AE287" s="501"/>
      <c r="AF287" s="501"/>
      <c r="AG287" s="501"/>
      <c r="AH287" s="501"/>
      <c r="AI287" s="501"/>
      <c r="AJ287" s="501"/>
      <c r="AK287" s="501"/>
      <c r="AL287" s="501"/>
      <c r="AM287" s="501"/>
      <c r="AN287" s="501"/>
      <c r="AO287" s="501"/>
      <c r="AP287" s="501"/>
      <c r="AQ287" s="501"/>
      <c r="AR287" s="501"/>
      <c r="AS287" s="501"/>
      <c r="AT287" s="501"/>
      <c r="AU287" s="501"/>
      <c r="AV287" s="501"/>
      <c r="AW287" s="501"/>
      <c r="AX287" s="501"/>
      <c r="AY287" s="501"/>
      <c r="AZ287" s="501"/>
      <c r="BA287" s="501"/>
      <c r="BB287" s="501"/>
      <c r="BC287" s="501"/>
      <c r="BD287" s="501"/>
      <c r="BE287" s="501"/>
      <c r="BF287" s="501"/>
      <c r="BG287" s="501"/>
      <c r="BH287" s="501"/>
      <c r="BI287" s="501"/>
      <c r="BJ287" s="501"/>
      <c r="BK287" s="501"/>
      <c r="BL287" s="501"/>
      <c r="BM287" s="501"/>
      <c r="BN287" s="501"/>
      <c r="BO287" s="501"/>
      <c r="BP287" s="501"/>
      <c r="BQ287" s="501"/>
      <c r="BR287" s="501"/>
      <c r="BS287" s="501"/>
      <c r="BT287" s="501"/>
      <c r="BU287" s="501"/>
      <c r="BV287" s="501"/>
      <c r="BW287" s="501"/>
      <c r="BX287" s="501"/>
      <c r="BY287" s="501"/>
      <c r="BZ287" s="501"/>
      <c r="CA287" s="501"/>
      <c r="CB287" s="501"/>
      <c r="CC287" s="501"/>
      <c r="CD287" s="501"/>
      <c r="CE287" s="501"/>
      <c r="CF287" s="501"/>
      <c r="CG287" s="501"/>
    </row>
    <row r="288" spans="1:85" s="502" customFormat="1" ht="20.25" customHeight="1" x14ac:dyDescent="0.2">
      <c r="A288" s="522" t="s">
        <v>7</v>
      </c>
      <c r="B288" s="522" t="s">
        <v>473</v>
      </c>
      <c r="C288" s="394"/>
      <c r="D288" s="394"/>
      <c r="E288" s="394"/>
      <c r="F288" s="394"/>
      <c r="G288" s="394"/>
      <c r="H288" s="394"/>
      <c r="I288" s="394"/>
      <c r="J288" s="394"/>
      <c r="K288" s="394"/>
      <c r="L288" s="394"/>
      <c r="M288" s="523" t="s">
        <v>4</v>
      </c>
      <c r="N288" s="524"/>
      <c r="O288" s="523"/>
      <c r="P288" s="510" t="s">
        <v>558</v>
      </c>
      <c r="Q288" s="393">
        <f t="shared" si="7"/>
        <v>2.58E-2</v>
      </c>
      <c r="R288" s="394" t="s">
        <v>563</v>
      </c>
      <c r="S288" s="511">
        <v>30</v>
      </c>
      <c r="T288" s="512">
        <v>0.77400000000000002</v>
      </c>
      <c r="U288" s="535" t="s">
        <v>616</v>
      </c>
      <c r="V288" s="537" t="s">
        <v>727</v>
      </c>
      <c r="W288" s="499" t="s">
        <v>775</v>
      </c>
      <c r="X288" s="500"/>
      <c r="Y288" s="500"/>
      <c r="Z288" s="501"/>
      <c r="AA288" s="501"/>
      <c r="AB288" s="501"/>
      <c r="AC288" s="501"/>
      <c r="AD288" s="501"/>
      <c r="AE288" s="501"/>
      <c r="AF288" s="501"/>
      <c r="AG288" s="501"/>
      <c r="AH288" s="501"/>
      <c r="AI288" s="501"/>
      <c r="AJ288" s="501"/>
      <c r="AK288" s="501"/>
      <c r="AL288" s="501"/>
      <c r="AM288" s="501"/>
      <c r="AN288" s="501"/>
      <c r="AO288" s="501"/>
      <c r="AP288" s="501"/>
      <c r="AQ288" s="501"/>
      <c r="AR288" s="501"/>
      <c r="AS288" s="501"/>
      <c r="AT288" s="501"/>
      <c r="AU288" s="501"/>
      <c r="AV288" s="501"/>
      <c r="AW288" s="501"/>
      <c r="AX288" s="501"/>
      <c r="AY288" s="501"/>
      <c r="AZ288" s="501"/>
      <c r="BA288" s="501"/>
      <c r="BB288" s="501"/>
      <c r="BC288" s="501"/>
      <c r="BD288" s="501"/>
      <c r="BE288" s="501"/>
      <c r="BF288" s="501"/>
      <c r="BG288" s="501"/>
      <c r="BH288" s="501"/>
      <c r="BI288" s="501"/>
      <c r="BJ288" s="501"/>
      <c r="BK288" s="501"/>
      <c r="BL288" s="501"/>
      <c r="BM288" s="501"/>
      <c r="BN288" s="501"/>
      <c r="BO288" s="501"/>
      <c r="BP288" s="501"/>
      <c r="BQ288" s="501"/>
      <c r="BR288" s="501"/>
      <c r="BS288" s="501"/>
      <c r="BT288" s="501"/>
      <c r="BU288" s="501"/>
      <c r="BV288" s="501"/>
      <c r="BW288" s="501"/>
      <c r="BX288" s="501"/>
      <c r="BY288" s="501"/>
      <c r="BZ288" s="501"/>
      <c r="CA288" s="501"/>
      <c r="CB288" s="501"/>
      <c r="CC288" s="501"/>
      <c r="CD288" s="501"/>
      <c r="CE288" s="501"/>
      <c r="CF288" s="501"/>
      <c r="CG288" s="501"/>
    </row>
    <row r="289" spans="1:85" s="502" customFormat="1" ht="20.25" customHeight="1" x14ac:dyDescent="0.2">
      <c r="A289" s="525" t="s">
        <v>51</v>
      </c>
      <c r="B289" s="522" t="s">
        <v>473</v>
      </c>
      <c r="C289" s="394"/>
      <c r="D289" s="394"/>
      <c r="E289" s="394"/>
      <c r="F289" s="394"/>
      <c r="G289" s="394"/>
      <c r="H289" s="394"/>
      <c r="I289" s="394"/>
      <c r="J289" s="394"/>
      <c r="K289" s="394"/>
      <c r="L289" s="394"/>
      <c r="M289" s="523" t="s">
        <v>4</v>
      </c>
      <c r="N289" s="524"/>
      <c r="O289" s="523"/>
      <c r="P289" s="510" t="s">
        <v>559</v>
      </c>
      <c r="Q289" s="393">
        <f t="shared" si="7"/>
        <v>1.8100000000000002E-2</v>
      </c>
      <c r="R289" s="394" t="s">
        <v>552</v>
      </c>
      <c r="S289" s="511">
        <v>45</v>
      </c>
      <c r="T289" s="512">
        <v>0.8145</v>
      </c>
      <c r="U289" s="535" t="s">
        <v>616</v>
      </c>
      <c r="V289" s="537" t="s">
        <v>729</v>
      </c>
      <c r="W289" s="499" t="s">
        <v>775</v>
      </c>
      <c r="X289" s="500"/>
      <c r="Y289" s="500"/>
      <c r="Z289" s="501"/>
      <c r="AA289" s="501"/>
      <c r="AB289" s="501"/>
      <c r="AC289" s="501"/>
      <c r="AD289" s="501"/>
      <c r="AE289" s="501"/>
      <c r="AF289" s="501"/>
      <c r="AG289" s="501"/>
      <c r="AH289" s="501"/>
      <c r="AI289" s="501"/>
      <c r="AJ289" s="501"/>
      <c r="AK289" s="501"/>
      <c r="AL289" s="501"/>
      <c r="AM289" s="501"/>
      <c r="AN289" s="501"/>
      <c r="AO289" s="501"/>
      <c r="AP289" s="501"/>
      <c r="AQ289" s="501"/>
      <c r="AR289" s="501"/>
      <c r="AS289" s="501"/>
      <c r="AT289" s="501"/>
      <c r="AU289" s="501"/>
      <c r="AV289" s="501"/>
      <c r="AW289" s="501"/>
      <c r="AX289" s="501"/>
      <c r="AY289" s="501"/>
      <c r="AZ289" s="501"/>
      <c r="BA289" s="501"/>
      <c r="BB289" s="501"/>
      <c r="BC289" s="501"/>
      <c r="BD289" s="501"/>
      <c r="BE289" s="501"/>
      <c r="BF289" s="501"/>
      <c r="BG289" s="501"/>
      <c r="BH289" s="501"/>
      <c r="BI289" s="501"/>
      <c r="BJ289" s="501"/>
      <c r="BK289" s="501"/>
      <c r="BL289" s="501"/>
      <c r="BM289" s="501"/>
      <c r="BN289" s="501"/>
      <c r="BO289" s="501"/>
      <c r="BP289" s="501"/>
      <c r="BQ289" s="501"/>
      <c r="BR289" s="501"/>
      <c r="BS289" s="501"/>
      <c r="BT289" s="501"/>
      <c r="BU289" s="501"/>
      <c r="BV289" s="501"/>
      <c r="BW289" s="501"/>
      <c r="BX289" s="501"/>
      <c r="BY289" s="501"/>
      <c r="BZ289" s="501"/>
      <c r="CA289" s="501"/>
      <c r="CB289" s="501"/>
      <c r="CC289" s="501"/>
      <c r="CD289" s="501"/>
      <c r="CE289" s="501"/>
      <c r="CF289" s="501"/>
      <c r="CG289" s="501"/>
    </row>
    <row r="290" spans="1:85" s="502" customFormat="1" ht="20.25" customHeight="1" x14ac:dyDescent="0.2">
      <c r="A290" s="525" t="s">
        <v>52</v>
      </c>
      <c r="B290" s="522" t="s">
        <v>473</v>
      </c>
      <c r="C290" s="518"/>
      <c r="D290" s="518"/>
      <c r="E290" s="518"/>
      <c r="F290" s="518"/>
      <c r="G290" s="518"/>
      <c r="H290" s="518"/>
      <c r="I290" s="518"/>
      <c r="J290" s="518"/>
      <c r="K290" s="518"/>
      <c r="L290" s="518"/>
      <c r="M290" s="523" t="s">
        <v>4</v>
      </c>
      <c r="N290" s="526"/>
      <c r="O290" s="527"/>
      <c r="P290" s="516" t="s">
        <v>599</v>
      </c>
      <c r="Q290" s="517">
        <f t="shared" si="7"/>
        <v>7.4999999999999997E-2</v>
      </c>
      <c r="R290" s="518" t="s">
        <v>552</v>
      </c>
      <c r="S290" s="519">
        <v>15</v>
      </c>
      <c r="T290" s="520">
        <v>1.125</v>
      </c>
      <c r="U290" s="538" t="s">
        <v>616</v>
      </c>
      <c r="V290" s="539" t="s">
        <v>729</v>
      </c>
      <c r="W290" s="798" t="s">
        <v>775</v>
      </c>
      <c r="X290" s="798"/>
      <c r="Y290" s="798"/>
      <c r="Z290" s="501"/>
      <c r="AA290" s="501"/>
      <c r="AB290" s="501"/>
      <c r="AC290" s="501"/>
      <c r="AD290" s="501"/>
      <c r="AE290" s="501"/>
      <c r="AF290" s="501"/>
      <c r="AG290" s="501"/>
      <c r="AH290" s="501"/>
      <c r="AI290" s="501"/>
      <c r="AJ290" s="501"/>
      <c r="AK290" s="501"/>
      <c r="AL290" s="501"/>
      <c r="AM290" s="501"/>
      <c r="AN290" s="501"/>
      <c r="AO290" s="501"/>
      <c r="AP290" s="501"/>
      <c r="AQ290" s="501"/>
      <c r="AR290" s="501"/>
      <c r="AS290" s="501"/>
      <c r="AT290" s="501"/>
      <c r="AU290" s="501"/>
      <c r="AV290" s="501"/>
      <c r="AW290" s="501"/>
      <c r="AX290" s="501"/>
      <c r="AY290" s="501"/>
      <c r="AZ290" s="501"/>
      <c r="BA290" s="501"/>
      <c r="BB290" s="501"/>
      <c r="BC290" s="501"/>
      <c r="BD290" s="501"/>
      <c r="BE290" s="501"/>
      <c r="BF290" s="501"/>
      <c r="BG290" s="501"/>
      <c r="BH290" s="501"/>
      <c r="BI290" s="501"/>
      <c r="BJ290" s="501"/>
      <c r="BK290" s="501"/>
      <c r="BL290" s="501"/>
      <c r="BM290" s="501"/>
      <c r="BN290" s="501"/>
      <c r="BO290" s="501"/>
      <c r="BP290" s="501"/>
      <c r="BQ290" s="501"/>
      <c r="BR290" s="501"/>
      <c r="BS290" s="501"/>
      <c r="BT290" s="501"/>
      <c r="BU290" s="501"/>
      <c r="BV290" s="501"/>
      <c r="BW290" s="501"/>
      <c r="BX290" s="501"/>
      <c r="BY290" s="501"/>
      <c r="BZ290" s="501"/>
      <c r="CA290" s="501"/>
      <c r="CB290" s="501"/>
      <c r="CC290" s="501"/>
      <c r="CD290" s="501"/>
      <c r="CE290" s="501"/>
      <c r="CF290" s="501"/>
      <c r="CG290" s="501"/>
    </row>
    <row r="291" spans="1:85" s="501" customFormat="1" ht="23.25" customHeight="1" x14ac:dyDescent="0.2">
      <c r="A291" s="522" t="s">
        <v>53</v>
      </c>
      <c r="B291" s="522" t="s">
        <v>473</v>
      </c>
      <c r="C291" s="528"/>
      <c r="D291" s="528"/>
      <c r="E291" s="528"/>
      <c r="F291" s="528"/>
      <c r="G291" s="528"/>
      <c r="H291" s="528"/>
      <c r="I291" s="528"/>
      <c r="J291" s="528"/>
      <c r="K291" s="528"/>
      <c r="L291" s="528"/>
      <c r="M291" s="523" t="s">
        <v>4</v>
      </c>
      <c r="N291" s="528"/>
      <c r="O291" s="528"/>
      <c r="P291" s="521" t="s">
        <v>728</v>
      </c>
      <c r="Q291" s="393">
        <f t="shared" ref="Q291:Q298" si="8">T291/S291</f>
        <v>9.9074666666666672E-2</v>
      </c>
      <c r="R291" s="394" t="s">
        <v>563</v>
      </c>
      <c r="S291" s="511">
        <v>15</v>
      </c>
      <c r="T291" s="395">
        <v>1.4861200000000001</v>
      </c>
      <c r="U291" s="535" t="s">
        <v>616</v>
      </c>
      <c r="V291" s="537" t="s">
        <v>730</v>
      </c>
      <c r="W291" s="513" t="s">
        <v>775</v>
      </c>
      <c r="X291" s="504"/>
    </row>
    <row r="292" spans="1:85" ht="22.5" x14ac:dyDescent="0.2">
      <c r="A292" s="525" t="s">
        <v>54</v>
      </c>
      <c r="B292" s="522" t="s">
        <v>473</v>
      </c>
      <c r="C292" s="528"/>
      <c r="D292" s="528"/>
      <c r="E292" s="528"/>
      <c r="F292" s="528"/>
      <c r="G292" s="528"/>
      <c r="H292" s="528"/>
      <c r="I292" s="528"/>
      <c r="J292" s="528"/>
      <c r="K292" s="528"/>
      <c r="L292" s="528"/>
      <c r="M292" s="523" t="s">
        <v>4</v>
      </c>
      <c r="N292" s="528"/>
      <c r="O292" s="528"/>
      <c r="P292" s="397" t="s">
        <v>779</v>
      </c>
      <c r="Q292" s="393">
        <f t="shared" si="8"/>
        <v>4.9500000000000002E-2</v>
      </c>
      <c r="R292" s="394" t="s">
        <v>552</v>
      </c>
      <c r="S292" s="532">
        <v>18</v>
      </c>
      <c r="T292" s="394">
        <v>0.89100000000000001</v>
      </c>
      <c r="U292" s="533" t="s">
        <v>616</v>
      </c>
      <c r="V292" s="533" t="s">
        <v>797</v>
      </c>
      <c r="W292" s="514" t="s">
        <v>776</v>
      </c>
    </row>
    <row r="293" spans="1:85" ht="22.5" x14ac:dyDescent="0.2">
      <c r="A293" s="525" t="s">
        <v>55</v>
      </c>
      <c r="B293" s="522" t="s">
        <v>473</v>
      </c>
      <c r="C293" s="528"/>
      <c r="D293" s="528"/>
      <c r="E293" s="528"/>
      <c r="F293" s="528"/>
      <c r="G293" s="528"/>
      <c r="H293" s="528"/>
      <c r="I293" s="528"/>
      <c r="J293" s="528"/>
      <c r="K293" s="528"/>
      <c r="L293" s="528"/>
      <c r="M293" s="523" t="s">
        <v>4</v>
      </c>
      <c r="N293" s="528"/>
      <c r="O293" s="528"/>
      <c r="P293" s="397" t="s">
        <v>780</v>
      </c>
      <c r="Q293" s="393">
        <f t="shared" si="8"/>
        <v>4.9500000000000002E-2</v>
      </c>
      <c r="R293" s="394" t="s">
        <v>552</v>
      </c>
      <c r="S293" s="532">
        <v>5</v>
      </c>
      <c r="T293" s="394">
        <v>0.2475</v>
      </c>
      <c r="U293" s="533" t="s">
        <v>616</v>
      </c>
      <c r="V293" s="533" t="s">
        <v>797</v>
      </c>
      <c r="W293" s="514" t="s">
        <v>776</v>
      </c>
    </row>
    <row r="294" spans="1:85" ht="19.5" customHeight="1" x14ac:dyDescent="0.2">
      <c r="A294" s="522" t="s">
        <v>56</v>
      </c>
      <c r="B294" s="522" t="s">
        <v>473</v>
      </c>
      <c r="C294" s="528"/>
      <c r="D294" s="528"/>
      <c r="E294" s="528"/>
      <c r="F294" s="528"/>
      <c r="G294" s="528"/>
      <c r="H294" s="528"/>
      <c r="I294" s="528"/>
      <c r="J294" s="528"/>
      <c r="K294" s="528"/>
      <c r="L294" s="528"/>
      <c r="M294" s="523" t="s">
        <v>4</v>
      </c>
      <c r="N294" s="528"/>
      <c r="O294" s="528"/>
      <c r="P294" s="397" t="s">
        <v>781</v>
      </c>
      <c r="Q294" s="393">
        <f t="shared" si="8"/>
        <v>0.183424</v>
      </c>
      <c r="R294" s="394" t="s">
        <v>784</v>
      </c>
      <c r="S294" s="532">
        <v>20</v>
      </c>
      <c r="T294" s="394">
        <v>3.6684800000000002</v>
      </c>
      <c r="U294" s="533" t="s">
        <v>636</v>
      </c>
      <c r="V294" s="533" t="s">
        <v>796</v>
      </c>
      <c r="W294" s="514" t="s">
        <v>776</v>
      </c>
    </row>
    <row r="295" spans="1:85" ht="22.5" x14ac:dyDescent="0.2">
      <c r="A295" s="525" t="s">
        <v>57</v>
      </c>
      <c r="B295" s="522" t="s">
        <v>473</v>
      </c>
      <c r="C295" s="528"/>
      <c r="D295" s="528"/>
      <c r="E295" s="528"/>
      <c r="F295" s="528"/>
      <c r="G295" s="528"/>
      <c r="H295" s="528"/>
      <c r="I295" s="528"/>
      <c r="J295" s="528"/>
      <c r="K295" s="528"/>
      <c r="L295" s="528"/>
      <c r="M295" s="523" t="s">
        <v>4</v>
      </c>
      <c r="N295" s="528"/>
      <c r="O295" s="528"/>
      <c r="P295" s="397" t="s">
        <v>782</v>
      </c>
      <c r="Q295" s="393">
        <f t="shared" si="8"/>
        <v>0.30333333333333334</v>
      </c>
      <c r="R295" s="394" t="s">
        <v>552</v>
      </c>
      <c r="S295" s="532">
        <v>3</v>
      </c>
      <c r="T295" s="394">
        <v>0.91</v>
      </c>
      <c r="U295" s="528" t="s">
        <v>799</v>
      </c>
      <c r="V295" s="533" t="s">
        <v>798</v>
      </c>
      <c r="W295" s="514" t="s">
        <v>776</v>
      </c>
    </row>
    <row r="296" spans="1:85" ht="22.5" x14ac:dyDescent="0.2">
      <c r="A296" s="525" t="s">
        <v>58</v>
      </c>
      <c r="B296" s="522" t="s">
        <v>473</v>
      </c>
      <c r="C296" s="528"/>
      <c r="D296" s="528"/>
      <c r="E296" s="528"/>
      <c r="F296" s="528"/>
      <c r="G296" s="528"/>
      <c r="H296" s="528"/>
      <c r="I296" s="528"/>
      <c r="J296" s="528"/>
      <c r="K296" s="528"/>
      <c r="L296" s="528"/>
      <c r="M296" s="523" t="s">
        <v>4</v>
      </c>
      <c r="N296" s="528"/>
      <c r="O296" s="528"/>
      <c r="P296" s="397" t="s">
        <v>765</v>
      </c>
      <c r="Q296" s="393">
        <f t="shared" si="8"/>
        <v>0.78969999999999996</v>
      </c>
      <c r="R296" s="394" t="s">
        <v>771</v>
      </c>
      <c r="S296" s="532">
        <v>1</v>
      </c>
      <c r="T296" s="394">
        <v>0.78969999999999996</v>
      </c>
      <c r="U296" s="533" t="s">
        <v>800</v>
      </c>
      <c r="V296" s="533" t="s">
        <v>801</v>
      </c>
      <c r="W296" s="514" t="s">
        <v>777</v>
      </c>
    </row>
    <row r="297" spans="1:85" ht="22.5" x14ac:dyDescent="0.2">
      <c r="A297" s="522" t="s">
        <v>59</v>
      </c>
      <c r="B297" s="522" t="s">
        <v>473</v>
      </c>
      <c r="C297" s="528"/>
      <c r="D297" s="528"/>
      <c r="E297" s="528"/>
      <c r="F297" s="528"/>
      <c r="G297" s="528"/>
      <c r="H297" s="528"/>
      <c r="I297" s="528"/>
      <c r="J297" s="528"/>
      <c r="K297" s="528"/>
      <c r="L297" s="528"/>
      <c r="M297" s="523" t="s">
        <v>4</v>
      </c>
      <c r="N297" s="528"/>
      <c r="O297" s="528"/>
      <c r="P297" s="397" t="s">
        <v>783</v>
      </c>
      <c r="Q297" s="393">
        <f t="shared" si="8"/>
        <v>0.16033349999999999</v>
      </c>
      <c r="R297" s="394" t="s">
        <v>784</v>
      </c>
      <c r="S297" s="532">
        <v>20</v>
      </c>
      <c r="T297" s="394">
        <v>3.2066699999999999</v>
      </c>
      <c r="U297" s="533" t="s">
        <v>802</v>
      </c>
      <c r="V297" s="533" t="s">
        <v>803</v>
      </c>
      <c r="W297" s="514" t="s">
        <v>778</v>
      </c>
    </row>
    <row r="298" spans="1:85" ht="33.75" x14ac:dyDescent="0.2">
      <c r="A298" s="525" t="s">
        <v>60</v>
      </c>
      <c r="B298" s="522" t="s">
        <v>473</v>
      </c>
      <c r="C298" s="528"/>
      <c r="D298" s="528"/>
      <c r="E298" s="528"/>
      <c r="F298" s="528"/>
      <c r="G298" s="528"/>
      <c r="H298" s="528"/>
      <c r="I298" s="528"/>
      <c r="J298" s="528"/>
      <c r="K298" s="528"/>
      <c r="L298" s="528"/>
      <c r="M298" s="523" t="s">
        <v>4</v>
      </c>
      <c r="N298" s="528"/>
      <c r="O298" s="528"/>
      <c r="P298" s="327" t="s">
        <v>789</v>
      </c>
      <c r="Q298" s="394">
        <f t="shared" si="8"/>
        <v>1.365</v>
      </c>
      <c r="R298" s="394" t="s">
        <v>791</v>
      </c>
      <c r="S298" s="532">
        <v>2</v>
      </c>
      <c r="T298" s="534">
        <v>2.73</v>
      </c>
      <c r="U298" s="535" t="s">
        <v>693</v>
      </c>
      <c r="V298" s="394" t="s">
        <v>790</v>
      </c>
      <c r="W298" s="515" t="s">
        <v>788</v>
      </c>
    </row>
    <row r="299" spans="1:85" ht="33.75" x14ac:dyDescent="0.2">
      <c r="A299" s="525" t="s">
        <v>61</v>
      </c>
      <c r="B299" s="522" t="s">
        <v>473</v>
      </c>
      <c r="C299" s="528"/>
      <c r="D299" s="528"/>
      <c r="E299" s="528"/>
      <c r="F299" s="528"/>
      <c r="G299" s="528"/>
      <c r="H299" s="528"/>
      <c r="I299" s="528"/>
      <c r="J299" s="528"/>
      <c r="K299" s="528"/>
      <c r="L299" s="528"/>
      <c r="M299" s="523" t="s">
        <v>4</v>
      </c>
      <c r="N299" s="528"/>
      <c r="O299" s="528"/>
      <c r="P299" s="259" t="s">
        <v>794</v>
      </c>
      <c r="Q299" s="393">
        <f>T299/S299</f>
        <v>0.509795</v>
      </c>
      <c r="R299" s="394" t="s">
        <v>552</v>
      </c>
      <c r="S299" s="532">
        <v>2</v>
      </c>
      <c r="T299" s="536">
        <v>1.01959</v>
      </c>
      <c r="U299" s="535" t="s">
        <v>649</v>
      </c>
      <c r="V299" s="523" t="s">
        <v>793</v>
      </c>
      <c r="W299" s="515" t="s">
        <v>792</v>
      </c>
    </row>
  </sheetData>
  <sheetProtection selectLockedCells="1" selectUnlockedCells="1"/>
  <mergeCells count="293">
    <mergeCell ref="X73:Z73"/>
    <mergeCell ref="O282:O283"/>
    <mergeCell ref="W270:Y270"/>
    <mergeCell ref="A275:V275"/>
    <mergeCell ref="N276:T276"/>
    <mergeCell ref="N277:T277"/>
    <mergeCell ref="A278:V278"/>
    <mergeCell ref="A279:A283"/>
    <mergeCell ref="B279:B283"/>
    <mergeCell ref="C279:O279"/>
    <mergeCell ref="P279:P283"/>
    <mergeCell ref="Q279:Q283"/>
    <mergeCell ref="R279:R283"/>
    <mergeCell ref="S279:S283"/>
    <mergeCell ref="T279:T283"/>
    <mergeCell ref="U279:U283"/>
    <mergeCell ref="V279:V283"/>
    <mergeCell ref="C280:M280"/>
    <mergeCell ref="N280:O281"/>
    <mergeCell ref="C281:L281"/>
    <mergeCell ref="M281:M283"/>
    <mergeCell ref="C282:E282"/>
    <mergeCell ref="F282:H282"/>
    <mergeCell ref="I282:J282"/>
    <mergeCell ref="K282:L282"/>
    <mergeCell ref="N282:N283"/>
    <mergeCell ref="A238:V238"/>
    <mergeCell ref="N239:T239"/>
    <mergeCell ref="N240:T240"/>
    <mergeCell ref="A241:V241"/>
    <mergeCell ref="A242:A246"/>
    <mergeCell ref="B242:B246"/>
    <mergeCell ref="C242:O242"/>
    <mergeCell ref="P242:P246"/>
    <mergeCell ref="Q242:Q246"/>
    <mergeCell ref="R242:R246"/>
    <mergeCell ref="S242:S246"/>
    <mergeCell ref="T242:T246"/>
    <mergeCell ref="U242:U246"/>
    <mergeCell ref="V242:V246"/>
    <mergeCell ref="C243:M243"/>
    <mergeCell ref="N243:O244"/>
    <mergeCell ref="C244:L244"/>
    <mergeCell ref="M244:M246"/>
    <mergeCell ref="C245:E245"/>
    <mergeCell ref="F245:H245"/>
    <mergeCell ref="I245:J245"/>
    <mergeCell ref="K245:L245"/>
    <mergeCell ref="N245:N246"/>
    <mergeCell ref="O245:O246"/>
    <mergeCell ref="A164:V164"/>
    <mergeCell ref="N165:T165"/>
    <mergeCell ref="N166:T166"/>
    <mergeCell ref="A167:V167"/>
    <mergeCell ref="A168:A172"/>
    <mergeCell ref="B168:B172"/>
    <mergeCell ref="C168:O168"/>
    <mergeCell ref="P168:P172"/>
    <mergeCell ref="Q168:Q172"/>
    <mergeCell ref="R168:R172"/>
    <mergeCell ref="S168:S172"/>
    <mergeCell ref="T168:T172"/>
    <mergeCell ref="U168:U172"/>
    <mergeCell ref="V168:V172"/>
    <mergeCell ref="C169:M169"/>
    <mergeCell ref="N169:O170"/>
    <mergeCell ref="C170:L170"/>
    <mergeCell ref="M170:M172"/>
    <mergeCell ref="C171:E171"/>
    <mergeCell ref="F171:H171"/>
    <mergeCell ref="I171:J171"/>
    <mergeCell ref="K171:L171"/>
    <mergeCell ref="N171:N172"/>
    <mergeCell ref="O171:O172"/>
    <mergeCell ref="A140:V140"/>
    <mergeCell ref="N141:T141"/>
    <mergeCell ref="N142:T142"/>
    <mergeCell ref="A143:V143"/>
    <mergeCell ref="A144:A148"/>
    <mergeCell ref="B144:B148"/>
    <mergeCell ref="C144:O144"/>
    <mergeCell ref="P144:P148"/>
    <mergeCell ref="Q144:Q148"/>
    <mergeCell ref="R144:R148"/>
    <mergeCell ref="S144:S148"/>
    <mergeCell ref="T144:T148"/>
    <mergeCell ref="U144:U148"/>
    <mergeCell ref="V144:V148"/>
    <mergeCell ref="C145:M145"/>
    <mergeCell ref="N145:O146"/>
    <mergeCell ref="C146:L146"/>
    <mergeCell ref="M146:M148"/>
    <mergeCell ref="C147:E147"/>
    <mergeCell ref="F147:H147"/>
    <mergeCell ref="I147:J147"/>
    <mergeCell ref="K147:L147"/>
    <mergeCell ref="N147:N148"/>
    <mergeCell ref="O147:O148"/>
    <mergeCell ref="F128:H128"/>
    <mergeCell ref="I128:J128"/>
    <mergeCell ref="K128:L128"/>
    <mergeCell ref="N128:N129"/>
    <mergeCell ref="O128:O129"/>
    <mergeCell ref="A124:V124"/>
    <mergeCell ref="A125:A129"/>
    <mergeCell ref="B125:B129"/>
    <mergeCell ref="C125:O125"/>
    <mergeCell ref="P125:P129"/>
    <mergeCell ref="Q125:Q129"/>
    <mergeCell ref="R125:R129"/>
    <mergeCell ref="S125:S129"/>
    <mergeCell ref="T125:T129"/>
    <mergeCell ref="U125:U129"/>
    <mergeCell ref="V125:V129"/>
    <mergeCell ref="C126:M126"/>
    <mergeCell ref="N126:O127"/>
    <mergeCell ref="C127:L127"/>
    <mergeCell ref="M127:M129"/>
    <mergeCell ref="C128:E128"/>
    <mergeCell ref="A121:V121"/>
    <mergeCell ref="N122:T122"/>
    <mergeCell ref="N123:T123"/>
    <mergeCell ref="C102:L102"/>
    <mergeCell ref="M102:M104"/>
    <mergeCell ref="C103:E103"/>
    <mergeCell ref="F103:H103"/>
    <mergeCell ref="I103:J103"/>
    <mergeCell ref="K103:L103"/>
    <mergeCell ref="A96:V96"/>
    <mergeCell ref="N97:T97"/>
    <mergeCell ref="N98:T98"/>
    <mergeCell ref="A99:V99"/>
    <mergeCell ref="A100:A104"/>
    <mergeCell ref="B100:B104"/>
    <mergeCell ref="C100:O100"/>
    <mergeCell ref="P100:P104"/>
    <mergeCell ref="Q100:Q104"/>
    <mergeCell ref="R100:R104"/>
    <mergeCell ref="S100:S104"/>
    <mergeCell ref="T100:T104"/>
    <mergeCell ref="U100:U104"/>
    <mergeCell ref="V100:V104"/>
    <mergeCell ref="C101:M101"/>
    <mergeCell ref="N101:O102"/>
    <mergeCell ref="N103:N104"/>
    <mergeCell ref="O103:O104"/>
    <mergeCell ref="N66:N67"/>
    <mergeCell ref="O66:O67"/>
    <mergeCell ref="C65:L65"/>
    <mergeCell ref="M65:M67"/>
    <mergeCell ref="C66:E66"/>
    <mergeCell ref="F66:H66"/>
    <mergeCell ref="I66:J66"/>
    <mergeCell ref="K66:L66"/>
    <mergeCell ref="A59:V59"/>
    <mergeCell ref="N60:T60"/>
    <mergeCell ref="N61:T61"/>
    <mergeCell ref="A62:V62"/>
    <mergeCell ref="A63:A67"/>
    <mergeCell ref="B63:B67"/>
    <mergeCell ref="C63:O63"/>
    <mergeCell ref="P63:P67"/>
    <mergeCell ref="Q63:Q67"/>
    <mergeCell ref="R63:R67"/>
    <mergeCell ref="S63:S67"/>
    <mergeCell ref="T63:T67"/>
    <mergeCell ref="U63:U67"/>
    <mergeCell ref="V63:V67"/>
    <mergeCell ref="C64:M64"/>
    <mergeCell ref="N64:O65"/>
    <mergeCell ref="F50:H50"/>
    <mergeCell ref="I50:J50"/>
    <mergeCell ref="K50:L50"/>
    <mergeCell ref="N50:N51"/>
    <mergeCell ref="O50:O51"/>
    <mergeCell ref="A46:V46"/>
    <mergeCell ref="A47:A51"/>
    <mergeCell ref="B47:B51"/>
    <mergeCell ref="C47:O47"/>
    <mergeCell ref="P47:P51"/>
    <mergeCell ref="Q47:Q51"/>
    <mergeCell ref="R47:R51"/>
    <mergeCell ref="S47:S51"/>
    <mergeCell ref="T47:T51"/>
    <mergeCell ref="U47:U51"/>
    <mergeCell ref="V47:V51"/>
    <mergeCell ref="C48:M48"/>
    <mergeCell ref="N48:O49"/>
    <mergeCell ref="C49:L49"/>
    <mergeCell ref="M49:M51"/>
    <mergeCell ref="C50:E50"/>
    <mergeCell ref="A43:V43"/>
    <mergeCell ref="N44:T44"/>
    <mergeCell ref="N45:T45"/>
    <mergeCell ref="C32:L32"/>
    <mergeCell ref="M32:M34"/>
    <mergeCell ref="C33:E33"/>
    <mergeCell ref="F33:H33"/>
    <mergeCell ref="I33:J33"/>
    <mergeCell ref="K33:L33"/>
    <mergeCell ref="M11:M13"/>
    <mergeCell ref="I12:J12"/>
    <mergeCell ref="K12:L12"/>
    <mergeCell ref="A26:V26"/>
    <mergeCell ref="N27:T27"/>
    <mergeCell ref="N28:T28"/>
    <mergeCell ref="A29:V29"/>
    <mergeCell ref="A30:A34"/>
    <mergeCell ref="B30:B34"/>
    <mergeCell ref="C30:O30"/>
    <mergeCell ref="P30:P34"/>
    <mergeCell ref="Q30:Q34"/>
    <mergeCell ref="R30:R34"/>
    <mergeCell ref="S30:S34"/>
    <mergeCell ref="T30:T34"/>
    <mergeCell ref="U30:U34"/>
    <mergeCell ref="V30:V34"/>
    <mergeCell ref="C31:M31"/>
    <mergeCell ref="N31:O32"/>
    <mergeCell ref="N33:N34"/>
    <mergeCell ref="O33:O34"/>
    <mergeCell ref="K198:L198"/>
    <mergeCell ref="N198:N199"/>
    <mergeCell ref="O198:O199"/>
    <mergeCell ref="A5:V5"/>
    <mergeCell ref="N7:T7"/>
    <mergeCell ref="A8:V8"/>
    <mergeCell ref="A9:A13"/>
    <mergeCell ref="B9:B13"/>
    <mergeCell ref="C9:O9"/>
    <mergeCell ref="P9:P13"/>
    <mergeCell ref="Q9:Q13"/>
    <mergeCell ref="R9:R13"/>
    <mergeCell ref="S9:S13"/>
    <mergeCell ref="T9:T13"/>
    <mergeCell ref="U9:U13"/>
    <mergeCell ref="V9:V13"/>
    <mergeCell ref="C10:M10"/>
    <mergeCell ref="N10:O11"/>
    <mergeCell ref="C12:E12"/>
    <mergeCell ref="N6:T6"/>
    <mergeCell ref="F12:H12"/>
    <mergeCell ref="N12:N13"/>
    <mergeCell ref="O12:O13"/>
    <mergeCell ref="C11:L11"/>
    <mergeCell ref="N218:N219"/>
    <mergeCell ref="O218:O219"/>
    <mergeCell ref="W202:Y202"/>
    <mergeCell ref="A191:V191"/>
    <mergeCell ref="N192:T192"/>
    <mergeCell ref="N193:T193"/>
    <mergeCell ref="A194:V194"/>
    <mergeCell ref="A195:A199"/>
    <mergeCell ref="B195:B199"/>
    <mergeCell ref="C195:O195"/>
    <mergeCell ref="P195:P199"/>
    <mergeCell ref="Q195:Q199"/>
    <mergeCell ref="R195:R199"/>
    <mergeCell ref="S195:S199"/>
    <mergeCell ref="T195:T199"/>
    <mergeCell ref="U195:U199"/>
    <mergeCell ref="V195:V199"/>
    <mergeCell ref="C196:M196"/>
    <mergeCell ref="N196:O197"/>
    <mergeCell ref="C197:L197"/>
    <mergeCell ref="M197:M199"/>
    <mergeCell ref="C198:E198"/>
    <mergeCell ref="F198:H198"/>
    <mergeCell ref="I198:J198"/>
    <mergeCell ref="W290:Y290"/>
    <mergeCell ref="W227:Y227"/>
    <mergeCell ref="A211:V211"/>
    <mergeCell ref="N212:T212"/>
    <mergeCell ref="N213:T213"/>
    <mergeCell ref="A214:V214"/>
    <mergeCell ref="A215:A219"/>
    <mergeCell ref="B215:B219"/>
    <mergeCell ref="C215:O215"/>
    <mergeCell ref="P215:P219"/>
    <mergeCell ref="Q215:Q219"/>
    <mergeCell ref="R215:R219"/>
    <mergeCell ref="S215:S219"/>
    <mergeCell ref="T215:T219"/>
    <mergeCell ref="U215:U219"/>
    <mergeCell ref="V215:V219"/>
    <mergeCell ref="C216:M216"/>
    <mergeCell ref="N216:O217"/>
    <mergeCell ref="C217:L217"/>
    <mergeCell ref="M217:M219"/>
    <mergeCell ref="C218:E218"/>
    <mergeCell ref="F218:H218"/>
    <mergeCell ref="I218:J218"/>
    <mergeCell ref="K218:L218"/>
  </mergeCells>
  <pageMargins left="0.43307086614173229" right="0" top="0.78740157480314965" bottom="0.19685039370078741" header="0.19685039370078741" footer="0.51181102362204722"/>
  <pageSetup paperSize="9" scale="77" firstPageNumber="0" orientation="landscape" r:id="rId1"/>
  <headerFooter alignWithMargins="0">
    <oddHeader xml:space="preserve">&amp;R&amp;"Times New Roman,обычный"&amp;7
</oddHeader>
  </headerFooter>
  <rowBreaks count="11" manualBreakCount="11">
    <brk id="21" max="21" man="1"/>
    <brk id="39" max="21" man="1"/>
    <brk id="54" max="21" man="1"/>
    <brk id="92" max="21" man="1"/>
    <brk id="117" max="21" man="1"/>
    <brk id="135" max="21" man="1"/>
    <brk id="159" max="21" man="1"/>
    <brk id="186" max="21" man="1"/>
    <brk id="206" max="21" man="1"/>
    <brk id="234" max="21" man="1"/>
    <brk id="270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BreakPreview" zoomScale="89" zoomScaleNormal="100" zoomScaleSheetLayoutView="89" workbookViewId="0"/>
  </sheetViews>
  <sheetFormatPr defaultRowHeight="12.75" x14ac:dyDescent="0.2"/>
  <cols>
    <col min="1" max="1" width="2.85546875" customWidth="1"/>
    <col min="2" max="2" width="12.140625" customWidth="1"/>
    <col min="3" max="6" width="13" customWidth="1"/>
    <col min="7" max="9" width="4" customWidth="1"/>
    <col min="10" max="10" width="13.7109375" customWidth="1"/>
    <col min="11" max="11" width="11.85546875" customWidth="1"/>
    <col min="12" max="12" width="2.7109375" customWidth="1"/>
    <col min="14" max="14" width="2.85546875" customWidth="1"/>
    <col min="15" max="15" width="10.42578125" customWidth="1"/>
  </cols>
  <sheetData>
    <row r="1" spans="1:15" x14ac:dyDescent="0.2">
      <c r="A1" s="62" t="s">
        <v>376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59" t="s">
        <v>192</v>
      </c>
    </row>
    <row r="2" spans="1:15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0" t="s">
        <v>110</v>
      </c>
    </row>
    <row r="3" spans="1:15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29" t="s">
        <v>69</v>
      </c>
    </row>
    <row r="4" spans="1:15" ht="9.75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5.75" customHeight="1" x14ac:dyDescent="0.25">
      <c r="A5" s="64"/>
      <c r="B5" s="64"/>
      <c r="C5" s="460" t="s">
        <v>142</v>
      </c>
      <c r="D5" s="559" t="s">
        <v>16</v>
      </c>
      <c r="E5" s="559"/>
      <c r="F5" s="559"/>
      <c r="G5" s="559"/>
      <c r="H5" s="559"/>
      <c r="I5" s="559"/>
      <c r="J5" s="109" t="s">
        <v>143</v>
      </c>
      <c r="K5" s="89"/>
      <c r="L5" s="89"/>
      <c r="M5" s="89"/>
      <c r="N5" s="64"/>
      <c r="O5" s="65"/>
    </row>
    <row r="6" spans="1:15" x14ac:dyDescent="0.2">
      <c r="A6" s="66"/>
      <c r="B6" s="66"/>
      <c r="C6" s="66"/>
      <c r="D6" s="560" t="s">
        <v>13</v>
      </c>
      <c r="E6" s="560"/>
      <c r="F6" s="560"/>
      <c r="G6" s="560"/>
      <c r="H6" s="560"/>
      <c r="I6" s="560"/>
      <c r="J6" s="93"/>
      <c r="K6" s="66"/>
      <c r="L6" s="66"/>
      <c r="M6" s="66"/>
      <c r="N6" s="66"/>
      <c r="O6" s="66"/>
    </row>
    <row r="7" spans="1:15" ht="15.75" x14ac:dyDescent="0.25">
      <c r="A7" s="64"/>
      <c r="B7" s="561" t="s">
        <v>144</v>
      </c>
      <c r="C7" s="561"/>
      <c r="D7" s="561"/>
      <c r="E7" s="561"/>
      <c r="F7" s="561"/>
      <c r="G7" s="108" t="s">
        <v>193</v>
      </c>
      <c r="H7" s="106"/>
      <c r="I7" s="106"/>
      <c r="J7" s="106"/>
      <c r="K7" s="106"/>
      <c r="L7" s="107"/>
      <c r="M7" s="107"/>
      <c r="N7" s="107"/>
      <c r="O7" s="64"/>
    </row>
    <row r="8" spans="1:15" x14ac:dyDescent="0.2">
      <c r="A8" s="66"/>
      <c r="B8" s="66"/>
      <c r="C8" s="66"/>
      <c r="D8" s="66"/>
      <c r="E8" s="93"/>
      <c r="F8" s="66"/>
      <c r="G8" s="93" t="s">
        <v>145</v>
      </c>
      <c r="H8" s="93"/>
      <c r="I8" s="93"/>
      <c r="J8" s="93"/>
      <c r="K8" s="93"/>
      <c r="L8" s="93"/>
      <c r="M8" s="93"/>
      <c r="N8" s="93"/>
      <c r="O8" s="66"/>
    </row>
    <row r="9" spans="1:15" ht="15" x14ac:dyDescent="0.25">
      <c r="A9" s="63" t="s">
        <v>146</v>
      </c>
      <c r="B9" s="90" t="s">
        <v>172</v>
      </c>
      <c r="C9" s="94"/>
      <c r="D9" s="94"/>
      <c r="E9" s="94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ht="5.25" customHeight="1" x14ac:dyDescent="0.2">
      <c r="A10" s="66"/>
      <c r="B10" s="66"/>
      <c r="C10" s="93"/>
      <c r="D10" s="93"/>
      <c r="E10" s="93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ht="13.5" thickBot="1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12.75" customHeight="1" x14ac:dyDescent="0.2">
      <c r="A12" s="571" t="s">
        <v>147</v>
      </c>
      <c r="B12" s="572"/>
      <c r="C12" s="572"/>
      <c r="D12" s="572"/>
      <c r="E12" s="572"/>
      <c r="F12" s="572"/>
      <c r="G12" s="572"/>
      <c r="H12" s="572"/>
      <c r="I12" s="572"/>
      <c r="J12" s="572"/>
      <c r="K12" s="573"/>
      <c r="L12" s="467" t="s">
        <v>148</v>
      </c>
      <c r="M12" s="468" t="s">
        <v>149</v>
      </c>
      <c r="N12" s="469" t="s">
        <v>3</v>
      </c>
      <c r="O12" s="470" t="s">
        <v>150</v>
      </c>
    </row>
    <row r="13" spans="1:15" x14ac:dyDescent="0.2">
      <c r="A13" s="574"/>
      <c r="B13" s="556"/>
      <c r="C13" s="556"/>
      <c r="D13" s="556"/>
      <c r="E13" s="556"/>
      <c r="F13" s="556"/>
      <c r="G13" s="556"/>
      <c r="H13" s="556"/>
      <c r="I13" s="556"/>
      <c r="J13" s="556"/>
      <c r="K13" s="557"/>
      <c r="L13" s="72"/>
      <c r="M13" s="73"/>
      <c r="N13" s="73"/>
      <c r="O13" s="471"/>
    </row>
    <row r="14" spans="1:15" ht="30" customHeight="1" x14ac:dyDescent="0.2">
      <c r="A14" s="585" t="s">
        <v>151</v>
      </c>
      <c r="B14" s="563"/>
      <c r="C14" s="563"/>
      <c r="D14" s="563"/>
      <c r="E14" s="563"/>
      <c r="F14" s="563"/>
      <c r="G14" s="563"/>
      <c r="H14" s="563"/>
      <c r="I14" s="563"/>
      <c r="J14" s="563"/>
      <c r="K14" s="586"/>
      <c r="L14" s="552" t="s">
        <v>152</v>
      </c>
      <c r="M14" s="553"/>
      <c r="N14" s="553"/>
      <c r="O14" s="587"/>
    </row>
    <row r="15" spans="1:15" ht="24" customHeight="1" x14ac:dyDescent="0.2">
      <c r="A15" s="585" t="s">
        <v>153</v>
      </c>
      <c r="B15" s="586"/>
      <c r="C15" s="461" t="s">
        <v>154</v>
      </c>
      <c r="D15" s="461" t="s">
        <v>155</v>
      </c>
      <c r="E15" s="461" t="s">
        <v>156</v>
      </c>
      <c r="F15" s="461" t="s">
        <v>157</v>
      </c>
      <c r="G15" s="562" t="s">
        <v>158</v>
      </c>
      <c r="H15" s="563"/>
      <c r="I15" s="586"/>
      <c r="J15" s="461" t="s">
        <v>159</v>
      </c>
      <c r="K15" s="461" t="s">
        <v>160</v>
      </c>
      <c r="L15" s="555"/>
      <c r="M15" s="556"/>
      <c r="N15" s="556"/>
      <c r="O15" s="588"/>
    </row>
    <row r="16" spans="1:15" x14ac:dyDescent="0.2">
      <c r="A16" s="472"/>
      <c r="B16" s="68"/>
      <c r="C16" s="68"/>
      <c r="D16" s="68"/>
      <c r="E16" s="466"/>
      <c r="F16" s="95" t="s">
        <v>161</v>
      </c>
      <c r="G16" s="466"/>
      <c r="H16" s="69" t="s">
        <v>162</v>
      </c>
      <c r="I16" s="466"/>
      <c r="J16" s="96" t="s">
        <v>163</v>
      </c>
      <c r="K16" s="92"/>
      <c r="L16" s="68"/>
      <c r="M16" s="68"/>
      <c r="N16" s="68"/>
      <c r="O16" s="473"/>
    </row>
    <row r="17" spans="1:15" ht="2.25" customHeight="1" x14ac:dyDescent="0.2">
      <c r="A17" s="474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471"/>
    </row>
    <row r="18" spans="1:15" x14ac:dyDescent="0.2">
      <c r="A18" s="575" t="s">
        <v>164</v>
      </c>
      <c r="B18" s="576"/>
      <c r="C18" s="462" t="s">
        <v>164</v>
      </c>
      <c r="D18" s="462" t="s">
        <v>164</v>
      </c>
      <c r="E18" s="462" t="s">
        <v>164</v>
      </c>
      <c r="F18" s="462" t="s">
        <v>164</v>
      </c>
      <c r="G18" s="577" t="s">
        <v>164</v>
      </c>
      <c r="H18" s="578"/>
      <c r="I18" s="576"/>
      <c r="J18" s="462" t="s">
        <v>164</v>
      </c>
      <c r="K18" s="462" t="s">
        <v>164</v>
      </c>
      <c r="L18" s="579">
        <v>192.54</v>
      </c>
      <c r="M18" s="580"/>
      <c r="N18" s="580"/>
      <c r="O18" s="581"/>
    </row>
    <row r="19" spans="1:15" x14ac:dyDescent="0.2">
      <c r="A19" s="472"/>
      <c r="B19" s="68"/>
      <c r="C19" s="68"/>
      <c r="D19" s="68"/>
      <c r="E19" s="68"/>
      <c r="F19" s="95" t="s">
        <v>165</v>
      </c>
      <c r="G19" s="466"/>
      <c r="H19" s="69" t="s">
        <v>162</v>
      </c>
      <c r="I19" s="466"/>
      <c r="J19" s="96" t="s">
        <v>166</v>
      </c>
      <c r="K19" s="68"/>
      <c r="L19" s="97"/>
      <c r="M19" s="97"/>
      <c r="N19" s="97"/>
      <c r="O19" s="475"/>
    </row>
    <row r="20" spans="1:15" ht="2.25" customHeight="1" x14ac:dyDescent="0.2">
      <c r="A20" s="474"/>
      <c r="B20" s="73"/>
      <c r="C20" s="73"/>
      <c r="D20" s="73"/>
      <c r="E20" s="73"/>
      <c r="F20" s="73"/>
      <c r="G20" s="91"/>
      <c r="H20" s="91"/>
      <c r="I20" s="91"/>
      <c r="J20" s="73"/>
      <c r="K20" s="73"/>
      <c r="L20" s="99"/>
      <c r="M20" s="99"/>
      <c r="N20" s="99"/>
      <c r="O20" s="476"/>
    </row>
    <row r="21" spans="1:15" x14ac:dyDescent="0.2">
      <c r="A21" s="575" t="s">
        <v>164</v>
      </c>
      <c r="B21" s="576"/>
      <c r="C21" s="462" t="s">
        <v>164</v>
      </c>
      <c r="D21" s="462" t="s">
        <v>164</v>
      </c>
      <c r="E21" s="462" t="s">
        <v>164</v>
      </c>
      <c r="F21" s="462" t="s">
        <v>164</v>
      </c>
      <c r="G21" s="577" t="s">
        <v>164</v>
      </c>
      <c r="H21" s="578"/>
      <c r="I21" s="576"/>
      <c r="J21" s="462" t="s">
        <v>164</v>
      </c>
      <c r="K21" s="462" t="s">
        <v>164</v>
      </c>
      <c r="L21" s="579">
        <v>197.72</v>
      </c>
      <c r="M21" s="580"/>
      <c r="N21" s="580"/>
      <c r="O21" s="581"/>
    </row>
    <row r="22" spans="1:15" x14ac:dyDescent="0.2">
      <c r="A22" s="472"/>
      <c r="B22" s="68"/>
      <c r="C22" s="68"/>
      <c r="D22" s="68"/>
      <c r="E22" s="68"/>
      <c r="F22" s="95" t="s">
        <v>167</v>
      </c>
      <c r="G22" s="466"/>
      <c r="H22" s="69" t="s">
        <v>162</v>
      </c>
      <c r="I22" s="466"/>
      <c r="J22" s="96" t="s">
        <v>168</v>
      </c>
      <c r="K22" s="68"/>
      <c r="L22" s="97"/>
      <c r="M22" s="97"/>
      <c r="N22" s="97"/>
      <c r="O22" s="475"/>
    </row>
    <row r="23" spans="1:15" ht="2.25" customHeight="1" x14ac:dyDescent="0.2">
      <c r="A23" s="474"/>
      <c r="B23" s="73"/>
      <c r="C23" s="73"/>
      <c r="D23" s="73"/>
      <c r="E23" s="73"/>
      <c r="F23" s="73"/>
      <c r="G23" s="91"/>
      <c r="H23" s="91"/>
      <c r="I23" s="91"/>
      <c r="J23" s="73"/>
      <c r="K23" s="73"/>
      <c r="L23" s="99"/>
      <c r="M23" s="99"/>
      <c r="N23" s="99"/>
      <c r="O23" s="476"/>
    </row>
    <row r="24" spans="1:15" x14ac:dyDescent="0.2">
      <c r="A24" s="575" t="s">
        <v>164</v>
      </c>
      <c r="B24" s="576"/>
      <c r="C24" s="462" t="s">
        <v>164</v>
      </c>
      <c r="D24" s="462" t="s">
        <v>164</v>
      </c>
      <c r="E24" s="462" t="s">
        <v>164</v>
      </c>
      <c r="F24" s="462" t="s">
        <v>164</v>
      </c>
      <c r="G24" s="577" t="s">
        <v>164</v>
      </c>
      <c r="H24" s="578"/>
      <c r="I24" s="576"/>
      <c r="J24" s="462" t="s">
        <v>164</v>
      </c>
      <c r="K24" s="462" t="s">
        <v>164</v>
      </c>
      <c r="L24" s="579">
        <v>203.66</v>
      </c>
      <c r="M24" s="580"/>
      <c r="N24" s="580"/>
      <c r="O24" s="581"/>
    </row>
    <row r="25" spans="1:15" x14ac:dyDescent="0.2">
      <c r="A25" s="472"/>
      <c r="B25" s="68"/>
      <c r="C25" s="68"/>
      <c r="D25" s="68"/>
      <c r="E25" s="68"/>
      <c r="F25" s="95" t="s">
        <v>169</v>
      </c>
      <c r="G25" s="466"/>
      <c r="H25" s="69" t="s">
        <v>162</v>
      </c>
      <c r="I25" s="466"/>
      <c r="J25" s="96" t="s">
        <v>170</v>
      </c>
      <c r="K25" s="68"/>
      <c r="L25" s="97"/>
      <c r="M25" s="97"/>
      <c r="N25" s="97"/>
      <c r="O25" s="475"/>
    </row>
    <row r="26" spans="1:15" ht="2.25" customHeight="1" x14ac:dyDescent="0.2">
      <c r="A26" s="474"/>
      <c r="B26" s="73"/>
      <c r="C26" s="73"/>
      <c r="D26" s="73"/>
      <c r="E26" s="73"/>
      <c r="F26" s="73"/>
      <c r="G26" s="91"/>
      <c r="H26" s="91"/>
      <c r="I26" s="91"/>
      <c r="J26" s="73"/>
      <c r="K26" s="73"/>
      <c r="L26" s="99"/>
      <c r="M26" s="99"/>
      <c r="N26" s="99"/>
      <c r="O26" s="476"/>
    </row>
    <row r="27" spans="1:15" x14ac:dyDescent="0.2">
      <c r="A27" s="575" t="s">
        <v>164</v>
      </c>
      <c r="B27" s="576"/>
      <c r="C27" s="462" t="s">
        <v>164</v>
      </c>
      <c r="D27" s="462" t="s">
        <v>164</v>
      </c>
      <c r="E27" s="462" t="s">
        <v>164</v>
      </c>
      <c r="F27" s="462" t="s">
        <v>164</v>
      </c>
      <c r="G27" s="577" t="s">
        <v>164</v>
      </c>
      <c r="H27" s="578"/>
      <c r="I27" s="576"/>
      <c r="J27" s="462" t="s">
        <v>164</v>
      </c>
      <c r="K27" s="462" t="s">
        <v>164</v>
      </c>
      <c r="L27" s="579">
        <v>209.78</v>
      </c>
      <c r="M27" s="580"/>
      <c r="N27" s="580"/>
      <c r="O27" s="581"/>
    </row>
    <row r="28" spans="1:15" x14ac:dyDescent="0.2">
      <c r="A28" s="472"/>
      <c r="B28" s="68"/>
      <c r="C28" s="68"/>
      <c r="D28" s="68"/>
      <c r="E28" s="68"/>
      <c r="F28" s="95" t="s">
        <v>171</v>
      </c>
      <c r="G28" s="466"/>
      <c r="H28" s="69" t="s">
        <v>162</v>
      </c>
      <c r="I28" s="466"/>
      <c r="J28" s="96" t="s">
        <v>671</v>
      </c>
      <c r="K28" s="68"/>
      <c r="L28" s="97"/>
      <c r="M28" s="97"/>
      <c r="N28" s="97"/>
      <c r="O28" s="475"/>
    </row>
    <row r="29" spans="1:15" ht="2.25" customHeight="1" x14ac:dyDescent="0.2">
      <c r="A29" s="474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99"/>
      <c r="M29" s="99"/>
      <c r="N29" s="99"/>
      <c r="O29" s="476"/>
    </row>
    <row r="30" spans="1:15" ht="13.5" thickBot="1" x14ac:dyDescent="0.25">
      <c r="A30" s="564" t="s">
        <v>164</v>
      </c>
      <c r="B30" s="565"/>
      <c r="C30" s="477" t="s">
        <v>164</v>
      </c>
      <c r="D30" s="477" t="s">
        <v>164</v>
      </c>
      <c r="E30" s="477" t="s">
        <v>164</v>
      </c>
      <c r="F30" s="477" t="s">
        <v>164</v>
      </c>
      <c r="G30" s="566" t="s">
        <v>164</v>
      </c>
      <c r="H30" s="567"/>
      <c r="I30" s="565"/>
      <c r="J30" s="477" t="s">
        <v>164</v>
      </c>
      <c r="K30" s="477" t="s">
        <v>164</v>
      </c>
      <c r="L30" s="582">
        <v>216.06</v>
      </c>
      <c r="M30" s="583"/>
      <c r="N30" s="583"/>
      <c r="O30" s="584"/>
    </row>
    <row r="31" spans="1:15" ht="12.75" customHeight="1" x14ac:dyDescent="0.2">
      <c r="A31" s="571" t="s">
        <v>147</v>
      </c>
      <c r="B31" s="572"/>
      <c r="C31" s="572"/>
      <c r="D31" s="572"/>
      <c r="E31" s="572"/>
      <c r="F31" s="572"/>
      <c r="G31" s="572"/>
      <c r="H31" s="572"/>
      <c r="I31" s="572"/>
      <c r="J31" s="572"/>
      <c r="K31" s="573"/>
      <c r="L31" s="467" t="s">
        <v>148</v>
      </c>
      <c r="M31" s="468" t="s">
        <v>685</v>
      </c>
      <c r="N31" s="478" t="s">
        <v>3</v>
      </c>
      <c r="O31" s="470" t="s">
        <v>686</v>
      </c>
    </row>
    <row r="32" spans="1:15" x14ac:dyDescent="0.2">
      <c r="A32" s="574"/>
      <c r="B32" s="556"/>
      <c r="C32" s="556"/>
      <c r="D32" s="556"/>
      <c r="E32" s="556"/>
      <c r="F32" s="556"/>
      <c r="G32" s="556"/>
      <c r="H32" s="556"/>
      <c r="I32" s="556"/>
      <c r="J32" s="556"/>
      <c r="K32" s="557"/>
      <c r="L32" s="72"/>
      <c r="M32" s="73"/>
      <c r="N32" s="73"/>
      <c r="O32" s="471"/>
    </row>
    <row r="33" spans="1:15" ht="30.75" customHeight="1" x14ac:dyDescent="0.2">
      <c r="A33" s="585" t="s">
        <v>151</v>
      </c>
      <c r="B33" s="563"/>
      <c r="C33" s="563"/>
      <c r="D33" s="563"/>
      <c r="E33" s="563"/>
      <c r="F33" s="563"/>
      <c r="G33" s="563"/>
      <c r="H33" s="563"/>
      <c r="I33" s="563"/>
      <c r="J33" s="563"/>
      <c r="K33" s="586"/>
      <c r="L33" s="552" t="s">
        <v>152</v>
      </c>
      <c r="M33" s="553"/>
      <c r="N33" s="553"/>
      <c r="O33" s="587"/>
    </row>
    <row r="34" spans="1:15" ht="24" customHeight="1" x14ac:dyDescent="0.2">
      <c r="A34" s="585" t="s">
        <v>153</v>
      </c>
      <c r="B34" s="586"/>
      <c r="C34" s="461" t="s">
        <v>154</v>
      </c>
      <c r="D34" s="461" t="s">
        <v>155</v>
      </c>
      <c r="E34" s="461" t="s">
        <v>156</v>
      </c>
      <c r="F34" s="461" t="s">
        <v>157</v>
      </c>
      <c r="G34" s="562" t="s">
        <v>158</v>
      </c>
      <c r="H34" s="563"/>
      <c r="I34" s="586"/>
      <c r="J34" s="461" t="s">
        <v>159</v>
      </c>
      <c r="K34" s="461" t="s">
        <v>160</v>
      </c>
      <c r="L34" s="555"/>
      <c r="M34" s="556"/>
      <c r="N34" s="556"/>
      <c r="O34" s="588"/>
    </row>
    <row r="35" spans="1:15" x14ac:dyDescent="0.2">
      <c r="A35" s="472"/>
      <c r="B35" s="68"/>
      <c r="C35" s="68"/>
      <c r="D35" s="68"/>
      <c r="E35" s="68"/>
      <c r="F35" s="95" t="s">
        <v>672</v>
      </c>
      <c r="G35" s="466"/>
      <c r="H35" s="69" t="s">
        <v>162</v>
      </c>
      <c r="I35" s="466"/>
      <c r="J35" s="96" t="s">
        <v>673</v>
      </c>
      <c r="K35" s="68"/>
      <c r="L35" s="97"/>
      <c r="M35" s="97"/>
      <c r="N35" s="97"/>
      <c r="O35" s="475"/>
    </row>
    <row r="36" spans="1:15" ht="2.25" customHeight="1" x14ac:dyDescent="0.2">
      <c r="A36" s="474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99"/>
      <c r="M36" s="99"/>
      <c r="N36" s="99"/>
      <c r="O36" s="476"/>
    </row>
    <row r="37" spans="1:15" x14ac:dyDescent="0.2">
      <c r="A37" s="575" t="s">
        <v>164</v>
      </c>
      <c r="B37" s="576"/>
      <c r="C37" s="462" t="s">
        <v>164</v>
      </c>
      <c r="D37" s="462" t="s">
        <v>164</v>
      </c>
      <c r="E37" s="462" t="s">
        <v>164</v>
      </c>
      <c r="F37" s="462" t="s">
        <v>164</v>
      </c>
      <c r="G37" s="577" t="s">
        <v>164</v>
      </c>
      <c r="H37" s="578"/>
      <c r="I37" s="576"/>
      <c r="J37" s="462" t="s">
        <v>164</v>
      </c>
      <c r="K37" s="462" t="s">
        <v>164</v>
      </c>
      <c r="L37" s="579">
        <v>234.43</v>
      </c>
      <c r="M37" s="580"/>
      <c r="N37" s="580"/>
      <c r="O37" s="581"/>
    </row>
    <row r="38" spans="1:15" x14ac:dyDescent="0.2">
      <c r="A38" s="472"/>
      <c r="B38" s="68"/>
      <c r="C38" s="68"/>
      <c r="D38" s="68"/>
      <c r="E38" s="68"/>
      <c r="F38" s="95" t="s">
        <v>674</v>
      </c>
      <c r="G38" s="466"/>
      <c r="H38" s="69" t="s">
        <v>162</v>
      </c>
      <c r="I38" s="466"/>
      <c r="J38" s="96" t="s">
        <v>676</v>
      </c>
      <c r="K38" s="68"/>
      <c r="L38" s="97"/>
      <c r="M38" s="97"/>
      <c r="N38" s="97"/>
      <c r="O38" s="475"/>
    </row>
    <row r="39" spans="1:15" ht="2.25" customHeight="1" x14ac:dyDescent="0.2">
      <c r="A39" s="474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99"/>
      <c r="M39" s="99"/>
      <c r="N39" s="99"/>
      <c r="O39" s="476"/>
    </row>
    <row r="40" spans="1:15" x14ac:dyDescent="0.2">
      <c r="A40" s="575" t="s">
        <v>164</v>
      </c>
      <c r="B40" s="576"/>
      <c r="C40" s="462" t="s">
        <v>164</v>
      </c>
      <c r="D40" s="462" t="s">
        <v>164</v>
      </c>
      <c r="E40" s="462" t="s">
        <v>164</v>
      </c>
      <c r="F40" s="462" t="s">
        <v>164</v>
      </c>
      <c r="G40" s="577" t="s">
        <v>164</v>
      </c>
      <c r="H40" s="578"/>
      <c r="I40" s="576"/>
      <c r="J40" s="462" t="s">
        <v>164</v>
      </c>
      <c r="K40" s="462" t="s">
        <v>164</v>
      </c>
      <c r="L40" s="579">
        <v>250.84</v>
      </c>
      <c r="M40" s="580"/>
      <c r="N40" s="580"/>
      <c r="O40" s="581"/>
    </row>
    <row r="41" spans="1:15" x14ac:dyDescent="0.2">
      <c r="A41" s="472"/>
      <c r="B41" s="68"/>
      <c r="C41" s="68"/>
      <c r="D41" s="68"/>
      <c r="E41" s="68"/>
      <c r="F41" s="95" t="s">
        <v>675</v>
      </c>
      <c r="G41" s="466"/>
      <c r="H41" s="69" t="s">
        <v>162</v>
      </c>
      <c r="I41" s="466"/>
      <c r="J41" s="96"/>
      <c r="K41" s="68"/>
      <c r="L41" s="97"/>
      <c r="M41" s="97"/>
      <c r="N41" s="97"/>
      <c r="O41" s="475"/>
    </row>
    <row r="42" spans="1:15" ht="2.25" customHeight="1" x14ac:dyDescent="0.2">
      <c r="A42" s="47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99"/>
      <c r="M42" s="99"/>
      <c r="N42" s="99"/>
      <c r="O42" s="476"/>
    </row>
    <row r="43" spans="1:15" ht="13.5" thickBot="1" x14ac:dyDescent="0.25">
      <c r="A43" s="564" t="s">
        <v>164</v>
      </c>
      <c r="B43" s="565"/>
      <c r="C43" s="477" t="s">
        <v>164</v>
      </c>
      <c r="D43" s="477" t="s">
        <v>164</v>
      </c>
      <c r="E43" s="477" t="s">
        <v>164</v>
      </c>
      <c r="F43" s="477" t="s">
        <v>164</v>
      </c>
      <c r="G43" s="566" t="s">
        <v>164</v>
      </c>
      <c r="H43" s="567"/>
      <c r="I43" s="565"/>
      <c r="J43" s="477" t="s">
        <v>164</v>
      </c>
      <c r="K43" s="477" t="s">
        <v>164</v>
      </c>
      <c r="L43" s="568">
        <v>268.39999999999998</v>
      </c>
      <c r="M43" s="569"/>
      <c r="N43" s="569"/>
      <c r="O43" s="570"/>
    </row>
  </sheetData>
  <mergeCells count="37">
    <mergeCell ref="L14:O15"/>
    <mergeCell ref="A15:B15"/>
    <mergeCell ref="G15:I15"/>
    <mergeCell ref="A33:K33"/>
    <mergeCell ref="L33:O34"/>
    <mergeCell ref="A34:B34"/>
    <mergeCell ref="G34:I34"/>
    <mergeCell ref="A18:B18"/>
    <mergeCell ref="G18:I18"/>
    <mergeCell ref="L18:O18"/>
    <mergeCell ref="A21:B21"/>
    <mergeCell ref="G21:I21"/>
    <mergeCell ref="L21:O21"/>
    <mergeCell ref="A24:B24"/>
    <mergeCell ref="G24:I24"/>
    <mergeCell ref="L24:O24"/>
    <mergeCell ref="D5:I5"/>
    <mergeCell ref="D6:I6"/>
    <mergeCell ref="B7:F7"/>
    <mergeCell ref="A12:K13"/>
    <mergeCell ref="A14:K14"/>
    <mergeCell ref="A27:B27"/>
    <mergeCell ref="G27:I27"/>
    <mergeCell ref="L27:O27"/>
    <mergeCell ref="A30:B30"/>
    <mergeCell ref="G30:I30"/>
    <mergeCell ref="L30:O30"/>
    <mergeCell ref="A43:B43"/>
    <mergeCell ref="G43:I43"/>
    <mergeCell ref="L43:O43"/>
    <mergeCell ref="A31:K32"/>
    <mergeCell ref="A37:B37"/>
    <mergeCell ref="G37:I37"/>
    <mergeCell ref="L37:O37"/>
    <mergeCell ref="A40:B40"/>
    <mergeCell ref="G40:I40"/>
    <mergeCell ref="L40:O40"/>
  </mergeCells>
  <pageMargins left="0.7" right="0.7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2"/>
  <sheetViews>
    <sheetView view="pageBreakPreview" zoomScaleNormal="110" zoomScaleSheetLayoutView="100" workbookViewId="0">
      <selection activeCell="DI11" sqref="DI11"/>
    </sheetView>
  </sheetViews>
  <sheetFormatPr defaultColWidth="0.85546875" defaultRowHeight="12.75" x14ac:dyDescent="0.2"/>
  <cols>
    <col min="1" max="102" width="0.85546875" style="2"/>
    <col min="103" max="103" width="2" style="2" customWidth="1"/>
    <col min="104" max="16384" width="0.85546875" style="2"/>
  </cols>
  <sheetData>
    <row r="1" spans="1:103" x14ac:dyDescent="0.2">
      <c r="CX1" s="51" t="s">
        <v>316</v>
      </c>
    </row>
    <row r="2" spans="1:103" s="5" customFormat="1" ht="15" x14ac:dyDescent="0.25">
      <c r="CX2" s="50" t="s">
        <v>110</v>
      </c>
    </row>
    <row r="3" spans="1:103" s="5" customFormat="1" ht="15" x14ac:dyDescent="0.25">
      <c r="CX3" s="12" t="s">
        <v>182</v>
      </c>
    </row>
    <row r="4" spans="1:103" s="103" customFormat="1" ht="15.75" x14ac:dyDescent="0.25">
      <c r="A4" s="590" t="s">
        <v>194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590"/>
      <c r="AL4" s="590"/>
      <c r="AM4" s="590"/>
      <c r="AN4" s="590"/>
      <c r="AO4" s="590"/>
      <c r="AP4" s="590"/>
      <c r="AQ4" s="590"/>
      <c r="AR4" s="590"/>
      <c r="AS4" s="590"/>
      <c r="AT4" s="590"/>
      <c r="AU4" s="590"/>
      <c r="AV4" s="590"/>
      <c r="AW4" s="590"/>
      <c r="AX4" s="590"/>
      <c r="AY4" s="590"/>
      <c r="AZ4" s="590"/>
      <c r="BA4" s="590"/>
      <c r="BB4" s="590"/>
      <c r="BC4" s="590"/>
      <c r="BD4" s="590"/>
      <c r="BE4" s="590"/>
      <c r="BF4" s="590"/>
      <c r="BG4" s="590"/>
      <c r="BH4" s="590"/>
      <c r="BI4" s="590"/>
      <c r="BJ4" s="590"/>
      <c r="BK4" s="590"/>
      <c r="BL4" s="590"/>
      <c r="BM4" s="590"/>
      <c r="BN4" s="590"/>
      <c r="BO4" s="590"/>
      <c r="BP4" s="590"/>
      <c r="BQ4" s="590"/>
      <c r="BR4" s="590"/>
      <c r="BS4" s="590"/>
      <c r="BT4" s="590"/>
      <c r="BU4" s="590"/>
      <c r="BV4" s="590"/>
      <c r="BW4" s="590"/>
      <c r="BX4" s="590"/>
      <c r="BY4" s="590"/>
      <c r="BZ4" s="590"/>
      <c r="CA4" s="590"/>
      <c r="CB4" s="590"/>
      <c r="CC4" s="590"/>
      <c r="CD4" s="590"/>
      <c r="CE4" s="590"/>
      <c r="CF4" s="590"/>
      <c r="CG4" s="590"/>
      <c r="CH4" s="590"/>
      <c r="CI4" s="590"/>
      <c r="CJ4" s="590"/>
      <c r="CK4" s="590"/>
      <c r="CL4" s="590"/>
      <c r="CM4" s="590"/>
      <c r="CN4" s="590"/>
      <c r="CO4" s="590"/>
      <c r="CP4" s="590"/>
      <c r="CQ4" s="590"/>
      <c r="CR4" s="590"/>
      <c r="CS4" s="590"/>
      <c r="CT4" s="590"/>
      <c r="CU4" s="590"/>
      <c r="CV4" s="590"/>
      <c r="CW4" s="590"/>
      <c r="CX4" s="590"/>
    </row>
    <row r="5" spans="1:103" s="103" customFormat="1" ht="15.75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P5" s="591" t="s">
        <v>16</v>
      </c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1"/>
      <c r="AL5" s="591"/>
      <c r="AM5" s="591"/>
      <c r="AN5" s="591"/>
      <c r="AO5" s="591"/>
      <c r="AP5" s="591"/>
      <c r="AQ5" s="591"/>
      <c r="AR5" s="591"/>
      <c r="AS5" s="591"/>
      <c r="AT5" s="591"/>
      <c r="AU5" s="591"/>
      <c r="AV5" s="591"/>
      <c r="AW5" s="591"/>
      <c r="AX5" s="591"/>
      <c r="AY5" s="591"/>
      <c r="AZ5" s="591"/>
      <c r="BA5" s="591"/>
      <c r="BB5" s="591"/>
      <c r="BC5" s="591"/>
      <c r="BD5" s="591"/>
      <c r="BE5" s="591"/>
      <c r="BF5" s="591"/>
      <c r="BG5" s="591"/>
      <c r="BH5" s="591"/>
      <c r="BI5" s="591"/>
      <c r="BJ5" s="591"/>
      <c r="BK5" s="591"/>
      <c r="BL5" s="591"/>
      <c r="BM5" s="591"/>
      <c r="BN5" s="591"/>
      <c r="BO5" s="591"/>
      <c r="BP5" s="591"/>
      <c r="BQ5" s="591"/>
      <c r="BR5" s="591"/>
      <c r="BS5" s="592" t="s">
        <v>315</v>
      </c>
      <c r="BT5" s="592"/>
      <c r="BU5" s="592"/>
      <c r="BV5" s="592"/>
      <c r="BW5" s="592"/>
      <c r="BX5" s="592"/>
      <c r="BY5" s="592"/>
      <c r="BZ5" s="592"/>
      <c r="CA5" s="592"/>
      <c r="CB5" s="592"/>
      <c r="CC5" s="592"/>
      <c r="CD5" s="592"/>
      <c r="CE5" s="593" t="s">
        <v>68</v>
      </c>
      <c r="CF5" s="593"/>
      <c r="CG5" s="593"/>
      <c r="CH5" s="593"/>
      <c r="CI5" s="594" t="s">
        <v>137</v>
      </c>
      <c r="CJ5" s="594"/>
      <c r="CK5" s="594"/>
      <c r="CL5" s="594"/>
      <c r="CM5" s="594"/>
      <c r="CN5" s="594"/>
      <c r="CO5" s="61"/>
      <c r="CP5" s="61"/>
      <c r="CQ5" s="61"/>
      <c r="CR5" s="61"/>
      <c r="CS5" s="61"/>
      <c r="CT5" s="61"/>
      <c r="CU5" s="61"/>
      <c r="CV5" s="61"/>
      <c r="CW5" s="61"/>
      <c r="CX5" s="61"/>
    </row>
    <row r="6" spans="1:103" s="44" customFormat="1" ht="11.25" x14ac:dyDescent="0.2">
      <c r="P6" s="595" t="s">
        <v>13</v>
      </c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595"/>
      <c r="AW6" s="595"/>
      <c r="AX6" s="595"/>
      <c r="AY6" s="595"/>
      <c r="AZ6" s="595"/>
      <c r="BA6" s="595"/>
      <c r="BB6" s="595"/>
      <c r="BC6" s="595"/>
      <c r="BD6" s="595"/>
      <c r="BE6" s="595"/>
      <c r="BF6" s="595"/>
      <c r="BG6" s="595"/>
      <c r="BH6" s="595"/>
      <c r="BI6" s="595"/>
      <c r="BJ6" s="595"/>
      <c r="BK6" s="595"/>
      <c r="BL6" s="595"/>
      <c r="BM6" s="595"/>
      <c r="BN6" s="595"/>
      <c r="BO6" s="595"/>
      <c r="BP6" s="595"/>
      <c r="BQ6" s="595"/>
      <c r="BR6" s="595"/>
      <c r="CU6" s="86"/>
      <c r="CV6" s="104"/>
      <c r="CW6" s="104"/>
    </row>
    <row r="7" spans="1:103" s="103" customFormat="1" ht="15.75" x14ac:dyDescent="0.25">
      <c r="A7" s="590" t="s">
        <v>195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90"/>
      <c r="AA7" s="590"/>
      <c r="AB7" s="590"/>
      <c r="AC7" s="590"/>
      <c r="AD7" s="590"/>
      <c r="AE7" s="590"/>
      <c r="AF7" s="590"/>
      <c r="AG7" s="590"/>
      <c r="AH7" s="590"/>
      <c r="AI7" s="590"/>
      <c r="AJ7" s="590"/>
      <c r="AK7" s="590"/>
      <c r="AL7" s="590"/>
      <c r="AM7" s="590"/>
      <c r="AN7" s="590"/>
      <c r="AO7" s="590"/>
      <c r="AP7" s="590"/>
      <c r="AQ7" s="590"/>
      <c r="AR7" s="590"/>
      <c r="AS7" s="590"/>
      <c r="AT7" s="590"/>
      <c r="AU7" s="590"/>
      <c r="AV7" s="590"/>
      <c r="AW7" s="590"/>
      <c r="AX7" s="590"/>
      <c r="AY7" s="590"/>
      <c r="AZ7" s="590"/>
      <c r="BA7" s="590"/>
      <c r="BB7" s="590"/>
      <c r="BC7" s="590"/>
      <c r="BD7" s="590"/>
      <c r="BE7" s="590"/>
      <c r="BF7" s="590"/>
      <c r="BG7" s="590"/>
      <c r="BH7" s="590"/>
      <c r="BI7" s="590"/>
      <c r="BJ7" s="590"/>
      <c r="BK7" s="590"/>
      <c r="BL7" s="590"/>
      <c r="BM7" s="590"/>
      <c r="BN7" s="590"/>
      <c r="BO7" s="590"/>
      <c r="BP7" s="590"/>
      <c r="BQ7" s="590"/>
      <c r="BR7" s="590"/>
      <c r="BS7" s="590"/>
      <c r="BT7" s="590"/>
      <c r="BU7" s="590"/>
      <c r="BV7" s="590"/>
      <c r="BW7" s="590"/>
      <c r="BX7" s="590"/>
      <c r="BY7" s="590"/>
      <c r="BZ7" s="590"/>
      <c r="CA7" s="590"/>
      <c r="CB7" s="590"/>
      <c r="CC7" s="590"/>
      <c r="CD7" s="590"/>
      <c r="CE7" s="590"/>
      <c r="CF7" s="590"/>
      <c r="CG7" s="590"/>
      <c r="CH7" s="590"/>
      <c r="CI7" s="590"/>
      <c r="CJ7" s="590"/>
      <c r="CK7" s="590"/>
      <c r="CL7" s="590"/>
      <c r="CM7" s="590"/>
      <c r="CN7" s="590"/>
      <c r="CO7" s="590"/>
      <c r="CP7" s="590"/>
      <c r="CQ7" s="590"/>
      <c r="CR7" s="590"/>
      <c r="CS7" s="590"/>
      <c r="CT7" s="590"/>
      <c r="CU7" s="590"/>
      <c r="CV7" s="590"/>
      <c r="CW7" s="590"/>
      <c r="CX7" s="590"/>
    </row>
    <row r="8" spans="1:103" s="103" customFormat="1" ht="15.75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O8" s="57" t="s">
        <v>196</v>
      </c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591" t="s">
        <v>193</v>
      </c>
      <c r="AP8" s="591"/>
      <c r="AQ8" s="591"/>
      <c r="AR8" s="591"/>
      <c r="AS8" s="591"/>
      <c r="AT8" s="591"/>
      <c r="AU8" s="591"/>
      <c r="AV8" s="591"/>
      <c r="AW8" s="591"/>
      <c r="AX8" s="591"/>
      <c r="AY8" s="591"/>
      <c r="AZ8" s="591"/>
      <c r="BA8" s="591"/>
      <c r="BB8" s="591"/>
      <c r="BC8" s="591"/>
      <c r="BD8" s="591"/>
      <c r="BE8" s="591"/>
      <c r="BF8" s="591"/>
      <c r="BG8" s="591"/>
      <c r="BH8" s="591"/>
      <c r="BI8" s="591"/>
      <c r="BJ8" s="591"/>
      <c r="BK8" s="591"/>
      <c r="BL8" s="591"/>
      <c r="BM8" s="591"/>
      <c r="BN8" s="591"/>
      <c r="BO8" s="591"/>
      <c r="BP8" s="591"/>
      <c r="BQ8" s="591"/>
      <c r="BR8" s="591"/>
      <c r="BS8" s="591"/>
      <c r="BT8" s="591"/>
      <c r="BU8" s="591"/>
      <c r="BV8" s="591"/>
      <c r="BW8" s="591"/>
      <c r="BX8" s="591"/>
      <c r="BY8" s="591"/>
      <c r="BZ8" s="591"/>
      <c r="CA8" s="591"/>
      <c r="CB8" s="591"/>
      <c r="CC8" s="591"/>
      <c r="CD8" s="591"/>
      <c r="CE8" s="591"/>
      <c r="CF8" s="591"/>
      <c r="CG8" s="591"/>
      <c r="CH8" s="591"/>
      <c r="CI8" s="591"/>
      <c r="CJ8" s="591"/>
      <c r="CK8" s="591"/>
      <c r="CL8" s="591"/>
      <c r="CM8" s="591"/>
      <c r="CN8" s="591"/>
      <c r="CO8" s="61"/>
      <c r="CP8" s="61"/>
      <c r="CQ8" s="61"/>
      <c r="CR8" s="61"/>
      <c r="CS8" s="61"/>
      <c r="CT8" s="61"/>
      <c r="CU8" s="61"/>
      <c r="CV8" s="61"/>
      <c r="CW8" s="61"/>
      <c r="CX8" s="61"/>
    </row>
    <row r="9" spans="1:103" s="44" customFormat="1" ht="11.25" x14ac:dyDescent="0.2">
      <c r="AO9" s="595" t="s">
        <v>145</v>
      </c>
      <c r="AP9" s="595"/>
      <c r="AQ9" s="595"/>
      <c r="AR9" s="595"/>
      <c r="AS9" s="595"/>
      <c r="AT9" s="595"/>
      <c r="AU9" s="595"/>
      <c r="AV9" s="595"/>
      <c r="AW9" s="595"/>
      <c r="AX9" s="595"/>
      <c r="AY9" s="595"/>
      <c r="AZ9" s="595"/>
      <c r="BA9" s="595"/>
      <c r="BB9" s="595"/>
      <c r="BC9" s="595"/>
      <c r="BD9" s="595"/>
      <c r="BE9" s="595"/>
      <c r="BF9" s="595"/>
      <c r="BG9" s="595"/>
      <c r="BH9" s="595"/>
      <c r="BI9" s="595"/>
      <c r="BJ9" s="595"/>
      <c r="BK9" s="595"/>
      <c r="BL9" s="595"/>
      <c r="BM9" s="595"/>
      <c r="BN9" s="595"/>
      <c r="BO9" s="595"/>
      <c r="BP9" s="595"/>
      <c r="BQ9" s="595"/>
      <c r="BR9" s="595"/>
      <c r="BS9" s="595"/>
      <c r="BT9" s="595"/>
      <c r="BU9" s="595"/>
      <c r="BV9" s="595"/>
      <c r="BW9" s="595"/>
      <c r="BX9" s="595"/>
      <c r="BY9" s="595"/>
      <c r="BZ9" s="595"/>
      <c r="CA9" s="595"/>
      <c r="CB9" s="595"/>
      <c r="CC9" s="595"/>
      <c r="CD9" s="595"/>
      <c r="CE9" s="595"/>
      <c r="CF9" s="595"/>
      <c r="CG9" s="595"/>
      <c r="CH9" s="595"/>
      <c r="CI9" s="595"/>
      <c r="CJ9" s="595"/>
      <c r="CK9" s="595"/>
      <c r="CL9" s="595"/>
      <c r="CM9" s="595"/>
      <c r="CN9" s="595"/>
    </row>
    <row r="10" spans="1:103" s="5" customFormat="1" ht="15" x14ac:dyDescent="0.25">
      <c r="CH10" s="589" t="s">
        <v>186</v>
      </c>
      <c r="CI10" s="589"/>
      <c r="CJ10" s="589"/>
      <c r="CK10" s="589"/>
      <c r="CL10" s="589"/>
      <c r="CM10" s="589"/>
      <c r="CN10" s="589"/>
      <c r="CO10" s="589"/>
      <c r="CP10" s="589"/>
      <c r="CQ10" s="589"/>
      <c r="CR10" s="589"/>
      <c r="CS10" s="589"/>
      <c r="CT10" s="589"/>
      <c r="CU10" s="589"/>
      <c r="CV10" s="589"/>
      <c r="CW10" s="589"/>
      <c r="CX10" s="589"/>
    </row>
    <row r="11" spans="1:103" s="44" customFormat="1" ht="22.5" customHeight="1" x14ac:dyDescent="0.2">
      <c r="A11" s="596" t="s">
        <v>3</v>
      </c>
      <c r="B11" s="596"/>
      <c r="C11" s="596"/>
      <c r="D11" s="596"/>
      <c r="E11" s="596"/>
      <c r="F11" s="596"/>
      <c r="G11" s="596"/>
      <c r="H11" s="596"/>
      <c r="I11" s="596" t="s">
        <v>197</v>
      </c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6"/>
      <c r="AK11" s="596"/>
      <c r="AL11" s="596"/>
      <c r="AM11" s="596"/>
      <c r="AN11" s="596"/>
      <c r="AO11" s="596"/>
      <c r="AP11" s="596"/>
      <c r="AQ11" s="596"/>
      <c r="AR11" s="596"/>
      <c r="AS11" s="596"/>
      <c r="AT11" s="596"/>
      <c r="AU11" s="596"/>
      <c r="AV11" s="596"/>
      <c r="AW11" s="596"/>
      <c r="AX11" s="596"/>
      <c r="AY11" s="596"/>
      <c r="AZ11" s="596"/>
      <c r="BA11" s="596"/>
      <c r="BB11" s="596"/>
      <c r="BC11" s="596"/>
      <c r="BD11" s="596"/>
      <c r="BE11" s="596"/>
      <c r="BF11" s="596"/>
      <c r="BG11" s="596"/>
      <c r="BH11" s="596"/>
      <c r="BI11" s="596"/>
      <c r="BJ11" s="596"/>
      <c r="BK11" s="596"/>
      <c r="BL11" s="596"/>
      <c r="BM11" s="596"/>
      <c r="BN11" s="596"/>
      <c r="BO11" s="596"/>
      <c r="BP11" s="596"/>
      <c r="BQ11" s="596"/>
      <c r="BR11" s="596"/>
      <c r="BS11" s="596"/>
      <c r="BT11" s="596"/>
      <c r="BU11" s="596"/>
      <c r="BV11" s="596"/>
      <c r="BW11" s="596"/>
      <c r="BX11" s="596" t="s">
        <v>198</v>
      </c>
      <c r="BY11" s="596"/>
      <c r="BZ11" s="596"/>
      <c r="CA11" s="596"/>
      <c r="CB11" s="596"/>
      <c r="CC11" s="596"/>
      <c r="CD11" s="596"/>
      <c r="CE11" s="596"/>
      <c r="CF11" s="596"/>
      <c r="CG11" s="596"/>
      <c r="CH11" s="596" t="s">
        <v>199</v>
      </c>
      <c r="CI11" s="596"/>
      <c r="CJ11" s="596"/>
      <c r="CK11" s="596"/>
      <c r="CL11" s="596"/>
      <c r="CM11" s="596"/>
      <c r="CN11" s="596"/>
      <c r="CO11" s="596"/>
      <c r="CP11" s="596"/>
      <c r="CQ11" s="596"/>
      <c r="CR11" s="596"/>
      <c r="CS11" s="596"/>
      <c r="CT11" s="596"/>
      <c r="CU11" s="596"/>
      <c r="CV11" s="596"/>
      <c r="CW11" s="596"/>
      <c r="CX11" s="596"/>
    </row>
    <row r="12" spans="1:103" s="112" customFormat="1" ht="11.25" customHeight="1" x14ac:dyDescent="0.15">
      <c r="A12" s="597">
        <v>1</v>
      </c>
      <c r="B12" s="598"/>
      <c r="C12" s="598"/>
      <c r="D12" s="598"/>
      <c r="E12" s="598"/>
      <c r="F12" s="598"/>
      <c r="G12" s="598"/>
      <c r="H12" s="599"/>
      <c r="I12" s="110"/>
      <c r="J12" s="600" t="s">
        <v>200</v>
      </c>
      <c r="K12" s="600"/>
      <c r="L12" s="600"/>
      <c r="M12" s="600"/>
      <c r="N12" s="600"/>
      <c r="O12" s="600"/>
      <c r="P12" s="600"/>
      <c r="Q12" s="600"/>
      <c r="R12" s="600"/>
      <c r="S12" s="600"/>
      <c r="T12" s="600"/>
      <c r="U12" s="600"/>
      <c r="V12" s="600"/>
      <c r="W12" s="600"/>
      <c r="X12" s="600"/>
      <c r="Y12" s="600"/>
      <c r="Z12" s="600"/>
      <c r="AA12" s="600"/>
      <c r="AB12" s="600"/>
      <c r="AC12" s="600"/>
      <c r="AD12" s="600"/>
      <c r="AE12" s="600"/>
      <c r="AF12" s="600"/>
      <c r="AG12" s="600"/>
      <c r="AH12" s="600"/>
      <c r="AI12" s="600"/>
      <c r="AJ12" s="600"/>
      <c r="AK12" s="600"/>
      <c r="AL12" s="600"/>
      <c r="AM12" s="600"/>
      <c r="AN12" s="600"/>
      <c r="AO12" s="600"/>
      <c r="AP12" s="600"/>
      <c r="AQ12" s="600"/>
      <c r="AR12" s="600"/>
      <c r="AS12" s="600"/>
      <c r="AT12" s="600"/>
      <c r="AU12" s="600"/>
      <c r="AV12" s="600"/>
      <c r="AW12" s="600"/>
      <c r="AX12" s="600"/>
      <c r="AY12" s="600"/>
      <c r="AZ12" s="600"/>
      <c r="BA12" s="600"/>
      <c r="BB12" s="600"/>
      <c r="BC12" s="600"/>
      <c r="BD12" s="600"/>
      <c r="BE12" s="600"/>
      <c r="BF12" s="600"/>
      <c r="BG12" s="600"/>
      <c r="BH12" s="600"/>
      <c r="BI12" s="600"/>
      <c r="BJ12" s="600"/>
      <c r="BK12" s="600"/>
      <c r="BL12" s="600"/>
      <c r="BM12" s="600"/>
      <c r="BN12" s="600"/>
      <c r="BO12" s="600"/>
      <c r="BP12" s="600"/>
      <c r="BQ12" s="600"/>
      <c r="BR12" s="600"/>
      <c r="BS12" s="600"/>
      <c r="BT12" s="600"/>
      <c r="BU12" s="600"/>
      <c r="BV12" s="600"/>
      <c r="BW12" s="601"/>
      <c r="BX12" s="597" t="s">
        <v>201</v>
      </c>
      <c r="BY12" s="598"/>
      <c r="BZ12" s="598"/>
      <c r="CA12" s="598"/>
      <c r="CB12" s="598"/>
      <c r="CC12" s="598"/>
      <c r="CD12" s="598"/>
      <c r="CE12" s="598"/>
      <c r="CF12" s="598"/>
      <c r="CG12" s="599"/>
      <c r="CH12" s="602">
        <f>CH13+CH14+CH15+CH20+CH21</f>
        <v>2718.5779999999995</v>
      </c>
      <c r="CI12" s="603"/>
      <c r="CJ12" s="603"/>
      <c r="CK12" s="603"/>
      <c r="CL12" s="603"/>
      <c r="CM12" s="603"/>
      <c r="CN12" s="603"/>
      <c r="CO12" s="603"/>
      <c r="CP12" s="603"/>
      <c r="CQ12" s="603"/>
      <c r="CR12" s="603"/>
      <c r="CS12" s="603"/>
      <c r="CT12" s="603"/>
      <c r="CU12" s="603"/>
      <c r="CV12" s="603"/>
      <c r="CW12" s="603"/>
      <c r="CX12" s="603"/>
      <c r="CY12" s="111"/>
    </row>
    <row r="13" spans="1:103" s="44" customFormat="1" ht="11.25" x14ac:dyDescent="0.2">
      <c r="A13" s="597" t="s">
        <v>202</v>
      </c>
      <c r="B13" s="598"/>
      <c r="C13" s="598"/>
      <c r="D13" s="598"/>
      <c r="E13" s="598"/>
      <c r="F13" s="598"/>
      <c r="G13" s="598"/>
      <c r="H13" s="599"/>
      <c r="I13" s="110"/>
      <c r="J13" s="604" t="s">
        <v>203</v>
      </c>
      <c r="K13" s="604"/>
      <c r="L13" s="604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604"/>
      <c r="AP13" s="604"/>
      <c r="AQ13" s="604"/>
      <c r="AR13" s="604"/>
      <c r="AS13" s="604"/>
      <c r="AT13" s="604"/>
      <c r="AU13" s="604"/>
      <c r="AV13" s="604"/>
      <c r="AW13" s="604"/>
      <c r="AX13" s="604"/>
      <c r="AY13" s="604"/>
      <c r="AZ13" s="604"/>
      <c r="BA13" s="604"/>
      <c r="BB13" s="604"/>
      <c r="BC13" s="604"/>
      <c r="BD13" s="604"/>
      <c r="BE13" s="604"/>
      <c r="BF13" s="604"/>
      <c r="BG13" s="604"/>
      <c r="BH13" s="604"/>
      <c r="BI13" s="604"/>
      <c r="BJ13" s="604"/>
      <c r="BK13" s="604"/>
      <c r="BL13" s="604"/>
      <c r="BM13" s="604"/>
      <c r="BN13" s="604"/>
      <c r="BO13" s="604"/>
      <c r="BP13" s="604"/>
      <c r="BQ13" s="604"/>
      <c r="BR13" s="604"/>
      <c r="BS13" s="604"/>
      <c r="BT13" s="604"/>
      <c r="BU13" s="604"/>
      <c r="BV13" s="604"/>
      <c r="BW13" s="605"/>
      <c r="BX13" s="597" t="s">
        <v>201</v>
      </c>
      <c r="BY13" s="598"/>
      <c r="BZ13" s="598"/>
      <c r="CA13" s="598"/>
      <c r="CB13" s="598"/>
      <c r="CC13" s="598"/>
      <c r="CD13" s="598"/>
      <c r="CE13" s="598"/>
      <c r="CF13" s="598"/>
      <c r="CG13" s="599"/>
      <c r="CH13" s="606">
        <v>1565.02</v>
      </c>
      <c r="CI13" s="607"/>
      <c r="CJ13" s="607"/>
      <c r="CK13" s="607"/>
      <c r="CL13" s="607"/>
      <c r="CM13" s="607"/>
      <c r="CN13" s="607"/>
      <c r="CO13" s="607"/>
      <c r="CP13" s="607"/>
      <c r="CQ13" s="607"/>
      <c r="CR13" s="607"/>
      <c r="CS13" s="607"/>
      <c r="CT13" s="607"/>
      <c r="CU13" s="607"/>
      <c r="CV13" s="607"/>
      <c r="CW13" s="607"/>
      <c r="CX13" s="607"/>
    </row>
    <row r="14" spans="1:103" s="44" customFormat="1" ht="11.25" x14ac:dyDescent="0.2">
      <c r="A14" s="597" t="s">
        <v>204</v>
      </c>
      <c r="B14" s="598"/>
      <c r="C14" s="598"/>
      <c r="D14" s="598"/>
      <c r="E14" s="598"/>
      <c r="F14" s="598"/>
      <c r="G14" s="598"/>
      <c r="H14" s="599"/>
      <c r="I14" s="110"/>
      <c r="J14" s="604" t="s">
        <v>205</v>
      </c>
      <c r="K14" s="604"/>
      <c r="L14" s="604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604"/>
      <c r="AP14" s="604"/>
      <c r="AQ14" s="604"/>
      <c r="AR14" s="604"/>
      <c r="AS14" s="604"/>
      <c r="AT14" s="604"/>
      <c r="AU14" s="604"/>
      <c r="AV14" s="604"/>
      <c r="AW14" s="604"/>
      <c r="AX14" s="604"/>
      <c r="AY14" s="604"/>
      <c r="AZ14" s="604"/>
      <c r="BA14" s="604"/>
      <c r="BB14" s="604"/>
      <c r="BC14" s="604"/>
      <c r="BD14" s="604"/>
      <c r="BE14" s="604"/>
      <c r="BF14" s="604"/>
      <c r="BG14" s="604"/>
      <c r="BH14" s="604"/>
      <c r="BI14" s="604"/>
      <c r="BJ14" s="604"/>
      <c r="BK14" s="604"/>
      <c r="BL14" s="604"/>
      <c r="BM14" s="604"/>
      <c r="BN14" s="604"/>
      <c r="BO14" s="604"/>
      <c r="BP14" s="604"/>
      <c r="BQ14" s="604"/>
      <c r="BR14" s="604"/>
      <c r="BS14" s="604"/>
      <c r="BT14" s="604"/>
      <c r="BU14" s="604"/>
      <c r="BV14" s="604"/>
      <c r="BW14" s="605"/>
      <c r="BX14" s="597" t="s">
        <v>201</v>
      </c>
      <c r="BY14" s="598"/>
      <c r="BZ14" s="598"/>
      <c r="CA14" s="598"/>
      <c r="CB14" s="598"/>
      <c r="CC14" s="598"/>
      <c r="CD14" s="598"/>
      <c r="CE14" s="598"/>
      <c r="CF14" s="598"/>
      <c r="CG14" s="599"/>
      <c r="CH14" s="606">
        <v>472.64</v>
      </c>
      <c r="CI14" s="607"/>
      <c r="CJ14" s="607"/>
      <c r="CK14" s="607"/>
      <c r="CL14" s="607"/>
      <c r="CM14" s="607"/>
      <c r="CN14" s="607"/>
      <c r="CO14" s="607"/>
      <c r="CP14" s="607"/>
      <c r="CQ14" s="607"/>
      <c r="CR14" s="607"/>
      <c r="CS14" s="607"/>
      <c r="CT14" s="607"/>
      <c r="CU14" s="607"/>
      <c r="CV14" s="607"/>
      <c r="CW14" s="607"/>
      <c r="CX14" s="607"/>
    </row>
    <row r="15" spans="1:103" s="44" customFormat="1" ht="11.25" x14ac:dyDescent="0.2">
      <c r="A15" s="597" t="s">
        <v>206</v>
      </c>
      <c r="B15" s="598"/>
      <c r="C15" s="598"/>
      <c r="D15" s="598"/>
      <c r="E15" s="598"/>
      <c r="F15" s="598"/>
      <c r="G15" s="598"/>
      <c r="H15" s="599"/>
      <c r="I15" s="110"/>
      <c r="J15" s="604" t="s">
        <v>207</v>
      </c>
      <c r="K15" s="604"/>
      <c r="L15" s="604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  <c r="AJ15" s="604"/>
      <c r="AK15" s="604"/>
      <c r="AL15" s="604"/>
      <c r="AM15" s="604"/>
      <c r="AN15" s="604"/>
      <c r="AO15" s="604"/>
      <c r="AP15" s="604"/>
      <c r="AQ15" s="604"/>
      <c r="AR15" s="604"/>
      <c r="AS15" s="604"/>
      <c r="AT15" s="604"/>
      <c r="AU15" s="604"/>
      <c r="AV15" s="604"/>
      <c r="AW15" s="604"/>
      <c r="AX15" s="604"/>
      <c r="AY15" s="604"/>
      <c r="AZ15" s="604"/>
      <c r="BA15" s="604"/>
      <c r="BB15" s="604"/>
      <c r="BC15" s="604"/>
      <c r="BD15" s="604"/>
      <c r="BE15" s="604"/>
      <c r="BF15" s="604"/>
      <c r="BG15" s="604"/>
      <c r="BH15" s="604"/>
      <c r="BI15" s="604"/>
      <c r="BJ15" s="604"/>
      <c r="BK15" s="604"/>
      <c r="BL15" s="604"/>
      <c r="BM15" s="604"/>
      <c r="BN15" s="604"/>
      <c r="BO15" s="604"/>
      <c r="BP15" s="604"/>
      <c r="BQ15" s="604"/>
      <c r="BR15" s="604"/>
      <c r="BS15" s="604"/>
      <c r="BT15" s="604"/>
      <c r="BU15" s="604"/>
      <c r="BV15" s="604"/>
      <c r="BW15" s="605"/>
      <c r="BX15" s="597" t="s">
        <v>201</v>
      </c>
      <c r="BY15" s="598"/>
      <c r="BZ15" s="598"/>
      <c r="CA15" s="598"/>
      <c r="CB15" s="598"/>
      <c r="CC15" s="598"/>
      <c r="CD15" s="598"/>
      <c r="CE15" s="598"/>
      <c r="CF15" s="598"/>
      <c r="CG15" s="599"/>
      <c r="CH15" s="606">
        <f>SUM(CH16:CX19)</f>
        <v>245.75</v>
      </c>
      <c r="CI15" s="607"/>
      <c r="CJ15" s="607"/>
      <c r="CK15" s="607"/>
      <c r="CL15" s="607"/>
      <c r="CM15" s="607"/>
      <c r="CN15" s="607"/>
      <c r="CO15" s="607"/>
      <c r="CP15" s="607"/>
      <c r="CQ15" s="607"/>
      <c r="CR15" s="607"/>
      <c r="CS15" s="607"/>
      <c r="CT15" s="607"/>
      <c r="CU15" s="607"/>
      <c r="CV15" s="607"/>
      <c r="CW15" s="607"/>
      <c r="CX15" s="607"/>
    </row>
    <row r="16" spans="1:103" s="44" customFormat="1" ht="11.25" x14ac:dyDescent="0.2">
      <c r="A16" s="597" t="s">
        <v>208</v>
      </c>
      <c r="B16" s="598"/>
      <c r="C16" s="598"/>
      <c r="D16" s="598"/>
      <c r="E16" s="598"/>
      <c r="F16" s="598"/>
      <c r="G16" s="598"/>
      <c r="H16" s="599"/>
      <c r="I16" s="110"/>
      <c r="J16" s="600" t="s">
        <v>209</v>
      </c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600"/>
      <c r="AK16" s="600"/>
      <c r="AL16" s="600"/>
      <c r="AM16" s="600"/>
      <c r="AN16" s="600"/>
      <c r="AO16" s="600"/>
      <c r="AP16" s="600"/>
      <c r="AQ16" s="600"/>
      <c r="AR16" s="600"/>
      <c r="AS16" s="600"/>
      <c r="AT16" s="600"/>
      <c r="AU16" s="600"/>
      <c r="AV16" s="600"/>
      <c r="AW16" s="600"/>
      <c r="AX16" s="600"/>
      <c r="AY16" s="600"/>
      <c r="AZ16" s="600"/>
      <c r="BA16" s="600"/>
      <c r="BB16" s="600"/>
      <c r="BC16" s="600"/>
      <c r="BD16" s="600"/>
      <c r="BE16" s="600"/>
      <c r="BF16" s="600"/>
      <c r="BG16" s="600"/>
      <c r="BH16" s="600"/>
      <c r="BI16" s="600"/>
      <c r="BJ16" s="600"/>
      <c r="BK16" s="600"/>
      <c r="BL16" s="600"/>
      <c r="BM16" s="600"/>
      <c r="BN16" s="600"/>
      <c r="BO16" s="600"/>
      <c r="BP16" s="600"/>
      <c r="BQ16" s="600"/>
      <c r="BR16" s="600"/>
      <c r="BS16" s="600"/>
      <c r="BT16" s="600"/>
      <c r="BU16" s="600"/>
      <c r="BV16" s="600"/>
      <c r="BW16" s="601"/>
      <c r="BX16" s="597" t="s">
        <v>201</v>
      </c>
      <c r="BY16" s="598"/>
      <c r="BZ16" s="598"/>
      <c r="CA16" s="598"/>
      <c r="CB16" s="598"/>
      <c r="CC16" s="598"/>
      <c r="CD16" s="598"/>
      <c r="CE16" s="598"/>
      <c r="CF16" s="598"/>
      <c r="CG16" s="599"/>
      <c r="CH16" s="608">
        <v>245.75</v>
      </c>
      <c r="CI16" s="609"/>
      <c r="CJ16" s="609"/>
      <c r="CK16" s="609"/>
      <c r="CL16" s="609"/>
      <c r="CM16" s="609"/>
      <c r="CN16" s="609"/>
      <c r="CO16" s="609"/>
      <c r="CP16" s="609"/>
      <c r="CQ16" s="609"/>
      <c r="CR16" s="609"/>
      <c r="CS16" s="609"/>
      <c r="CT16" s="609"/>
      <c r="CU16" s="609"/>
      <c r="CV16" s="609"/>
      <c r="CW16" s="609"/>
      <c r="CX16" s="609"/>
    </row>
    <row r="17" spans="1:103" s="44" customFormat="1" ht="11.25" x14ac:dyDescent="0.2">
      <c r="A17" s="597" t="s">
        <v>210</v>
      </c>
      <c r="B17" s="598"/>
      <c r="C17" s="598"/>
      <c r="D17" s="598"/>
      <c r="E17" s="598"/>
      <c r="F17" s="598"/>
      <c r="G17" s="598"/>
      <c r="H17" s="599"/>
      <c r="I17" s="110"/>
      <c r="J17" s="600" t="s">
        <v>211</v>
      </c>
      <c r="K17" s="600"/>
      <c r="L17" s="600"/>
      <c r="M17" s="600"/>
      <c r="N17" s="600"/>
      <c r="O17" s="600"/>
      <c r="P17" s="600"/>
      <c r="Q17" s="600"/>
      <c r="R17" s="600"/>
      <c r="S17" s="600"/>
      <c r="T17" s="600"/>
      <c r="U17" s="600"/>
      <c r="V17" s="600"/>
      <c r="W17" s="600"/>
      <c r="X17" s="600"/>
      <c r="Y17" s="600"/>
      <c r="Z17" s="600"/>
      <c r="AA17" s="600"/>
      <c r="AB17" s="600"/>
      <c r="AC17" s="600"/>
      <c r="AD17" s="600"/>
      <c r="AE17" s="600"/>
      <c r="AF17" s="600"/>
      <c r="AG17" s="600"/>
      <c r="AH17" s="600"/>
      <c r="AI17" s="600"/>
      <c r="AJ17" s="600"/>
      <c r="AK17" s="600"/>
      <c r="AL17" s="600"/>
      <c r="AM17" s="600"/>
      <c r="AN17" s="600"/>
      <c r="AO17" s="600"/>
      <c r="AP17" s="600"/>
      <c r="AQ17" s="600"/>
      <c r="AR17" s="600"/>
      <c r="AS17" s="600"/>
      <c r="AT17" s="600"/>
      <c r="AU17" s="600"/>
      <c r="AV17" s="600"/>
      <c r="AW17" s="600"/>
      <c r="AX17" s="600"/>
      <c r="AY17" s="600"/>
      <c r="AZ17" s="600"/>
      <c r="BA17" s="600"/>
      <c r="BB17" s="600"/>
      <c r="BC17" s="600"/>
      <c r="BD17" s="600"/>
      <c r="BE17" s="600"/>
      <c r="BF17" s="600"/>
      <c r="BG17" s="600"/>
      <c r="BH17" s="600"/>
      <c r="BI17" s="600"/>
      <c r="BJ17" s="600"/>
      <c r="BK17" s="600"/>
      <c r="BL17" s="600"/>
      <c r="BM17" s="600"/>
      <c r="BN17" s="600"/>
      <c r="BO17" s="600"/>
      <c r="BP17" s="600"/>
      <c r="BQ17" s="600"/>
      <c r="BR17" s="600"/>
      <c r="BS17" s="600"/>
      <c r="BT17" s="600"/>
      <c r="BU17" s="600"/>
      <c r="BV17" s="600"/>
      <c r="BW17" s="601"/>
      <c r="BX17" s="597" t="s">
        <v>201</v>
      </c>
      <c r="BY17" s="598"/>
      <c r="BZ17" s="598"/>
      <c r="CA17" s="598"/>
      <c r="CB17" s="598"/>
      <c r="CC17" s="598"/>
      <c r="CD17" s="598"/>
      <c r="CE17" s="598"/>
      <c r="CF17" s="598"/>
      <c r="CG17" s="599"/>
      <c r="CH17" s="608"/>
      <c r="CI17" s="609"/>
      <c r="CJ17" s="609"/>
      <c r="CK17" s="609"/>
      <c r="CL17" s="609"/>
      <c r="CM17" s="609"/>
      <c r="CN17" s="609"/>
      <c r="CO17" s="609"/>
      <c r="CP17" s="609"/>
      <c r="CQ17" s="609"/>
      <c r="CR17" s="609"/>
      <c r="CS17" s="609"/>
      <c r="CT17" s="609"/>
      <c r="CU17" s="609"/>
      <c r="CV17" s="609"/>
      <c r="CW17" s="609"/>
      <c r="CX17" s="609"/>
    </row>
    <row r="18" spans="1:103" s="44" customFormat="1" ht="11.25" x14ac:dyDescent="0.2">
      <c r="A18" s="597" t="s">
        <v>212</v>
      </c>
      <c r="B18" s="598"/>
      <c r="C18" s="598"/>
      <c r="D18" s="598"/>
      <c r="E18" s="598"/>
      <c r="F18" s="598"/>
      <c r="G18" s="598"/>
      <c r="H18" s="599"/>
      <c r="I18" s="110"/>
      <c r="J18" s="600" t="s">
        <v>213</v>
      </c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600"/>
      <c r="AC18" s="600"/>
      <c r="AD18" s="600"/>
      <c r="AE18" s="600"/>
      <c r="AF18" s="600"/>
      <c r="AG18" s="600"/>
      <c r="AH18" s="600"/>
      <c r="AI18" s="600"/>
      <c r="AJ18" s="600"/>
      <c r="AK18" s="600"/>
      <c r="AL18" s="600"/>
      <c r="AM18" s="600"/>
      <c r="AN18" s="600"/>
      <c r="AO18" s="600"/>
      <c r="AP18" s="600"/>
      <c r="AQ18" s="600"/>
      <c r="AR18" s="600"/>
      <c r="AS18" s="600"/>
      <c r="AT18" s="600"/>
      <c r="AU18" s="600"/>
      <c r="AV18" s="600"/>
      <c r="AW18" s="600"/>
      <c r="AX18" s="600"/>
      <c r="AY18" s="600"/>
      <c r="AZ18" s="600"/>
      <c r="BA18" s="600"/>
      <c r="BB18" s="600"/>
      <c r="BC18" s="600"/>
      <c r="BD18" s="600"/>
      <c r="BE18" s="600"/>
      <c r="BF18" s="600"/>
      <c r="BG18" s="600"/>
      <c r="BH18" s="600"/>
      <c r="BI18" s="600"/>
      <c r="BJ18" s="600"/>
      <c r="BK18" s="600"/>
      <c r="BL18" s="600"/>
      <c r="BM18" s="600"/>
      <c r="BN18" s="600"/>
      <c r="BO18" s="600"/>
      <c r="BP18" s="600"/>
      <c r="BQ18" s="600"/>
      <c r="BR18" s="600"/>
      <c r="BS18" s="600"/>
      <c r="BT18" s="600"/>
      <c r="BU18" s="600"/>
      <c r="BV18" s="600"/>
      <c r="BW18" s="601"/>
      <c r="BX18" s="597" t="s">
        <v>201</v>
      </c>
      <c r="BY18" s="598"/>
      <c r="BZ18" s="598"/>
      <c r="CA18" s="598"/>
      <c r="CB18" s="598"/>
      <c r="CC18" s="598"/>
      <c r="CD18" s="598"/>
      <c r="CE18" s="598"/>
      <c r="CF18" s="598"/>
      <c r="CG18" s="599"/>
      <c r="CH18" s="608"/>
      <c r="CI18" s="609"/>
      <c r="CJ18" s="609"/>
      <c r="CK18" s="609"/>
      <c r="CL18" s="609"/>
      <c r="CM18" s="609"/>
      <c r="CN18" s="609"/>
      <c r="CO18" s="609"/>
      <c r="CP18" s="609"/>
      <c r="CQ18" s="609"/>
      <c r="CR18" s="609"/>
      <c r="CS18" s="609"/>
      <c r="CT18" s="609"/>
      <c r="CU18" s="609"/>
      <c r="CV18" s="609"/>
      <c r="CW18" s="609"/>
      <c r="CX18" s="609"/>
    </row>
    <row r="19" spans="1:103" s="44" customFormat="1" ht="11.25" x14ac:dyDescent="0.2">
      <c r="A19" s="597" t="s">
        <v>214</v>
      </c>
      <c r="B19" s="598"/>
      <c r="C19" s="598"/>
      <c r="D19" s="598"/>
      <c r="E19" s="598"/>
      <c r="F19" s="598"/>
      <c r="G19" s="598"/>
      <c r="H19" s="599"/>
      <c r="I19" s="110"/>
      <c r="J19" s="600" t="s">
        <v>215</v>
      </c>
      <c r="K19" s="600"/>
      <c r="L19" s="600"/>
      <c r="M19" s="600"/>
      <c r="N19" s="600"/>
      <c r="O19" s="600"/>
      <c r="P19" s="600"/>
      <c r="Q19" s="600"/>
      <c r="R19" s="600"/>
      <c r="S19" s="600"/>
      <c r="T19" s="600"/>
      <c r="U19" s="600"/>
      <c r="V19" s="600"/>
      <c r="W19" s="600"/>
      <c r="X19" s="600"/>
      <c r="Y19" s="600"/>
      <c r="Z19" s="600"/>
      <c r="AA19" s="600"/>
      <c r="AB19" s="600"/>
      <c r="AC19" s="600"/>
      <c r="AD19" s="600"/>
      <c r="AE19" s="600"/>
      <c r="AF19" s="600"/>
      <c r="AG19" s="600"/>
      <c r="AH19" s="600"/>
      <c r="AI19" s="600"/>
      <c r="AJ19" s="600"/>
      <c r="AK19" s="600"/>
      <c r="AL19" s="600"/>
      <c r="AM19" s="600"/>
      <c r="AN19" s="600"/>
      <c r="AO19" s="600"/>
      <c r="AP19" s="600"/>
      <c r="AQ19" s="600"/>
      <c r="AR19" s="600"/>
      <c r="AS19" s="600"/>
      <c r="AT19" s="600"/>
      <c r="AU19" s="600"/>
      <c r="AV19" s="600"/>
      <c r="AW19" s="600"/>
      <c r="AX19" s="600"/>
      <c r="AY19" s="600"/>
      <c r="AZ19" s="600"/>
      <c r="BA19" s="600"/>
      <c r="BB19" s="600"/>
      <c r="BC19" s="600"/>
      <c r="BD19" s="600"/>
      <c r="BE19" s="600"/>
      <c r="BF19" s="600"/>
      <c r="BG19" s="600"/>
      <c r="BH19" s="600"/>
      <c r="BI19" s="600"/>
      <c r="BJ19" s="600"/>
      <c r="BK19" s="600"/>
      <c r="BL19" s="600"/>
      <c r="BM19" s="600"/>
      <c r="BN19" s="600"/>
      <c r="BO19" s="600"/>
      <c r="BP19" s="600"/>
      <c r="BQ19" s="600"/>
      <c r="BR19" s="600"/>
      <c r="BS19" s="600"/>
      <c r="BT19" s="600"/>
      <c r="BU19" s="600"/>
      <c r="BV19" s="600"/>
      <c r="BW19" s="601"/>
      <c r="BX19" s="597" t="s">
        <v>201</v>
      </c>
      <c r="BY19" s="598"/>
      <c r="BZ19" s="598"/>
      <c r="CA19" s="598"/>
      <c r="CB19" s="598"/>
      <c r="CC19" s="598"/>
      <c r="CD19" s="598"/>
      <c r="CE19" s="598"/>
      <c r="CF19" s="598"/>
      <c r="CG19" s="599"/>
      <c r="CH19" s="608"/>
      <c r="CI19" s="609"/>
      <c r="CJ19" s="609"/>
      <c r="CK19" s="609"/>
      <c r="CL19" s="609"/>
      <c r="CM19" s="609"/>
      <c r="CN19" s="609"/>
      <c r="CO19" s="609"/>
      <c r="CP19" s="609"/>
      <c r="CQ19" s="609"/>
      <c r="CR19" s="609"/>
      <c r="CS19" s="609"/>
      <c r="CT19" s="609"/>
      <c r="CU19" s="609"/>
      <c r="CV19" s="609"/>
      <c r="CW19" s="609"/>
      <c r="CX19" s="609"/>
    </row>
    <row r="20" spans="1:103" s="44" customFormat="1" ht="11.25" x14ac:dyDescent="0.2">
      <c r="A20" s="610" t="s">
        <v>216</v>
      </c>
      <c r="B20" s="611"/>
      <c r="C20" s="611"/>
      <c r="D20" s="611"/>
      <c r="E20" s="611"/>
      <c r="F20" s="611"/>
      <c r="G20" s="611"/>
      <c r="H20" s="612"/>
      <c r="I20" s="113"/>
      <c r="J20" s="604" t="s">
        <v>217</v>
      </c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4"/>
      <c r="AL20" s="604"/>
      <c r="AM20" s="604"/>
      <c r="AN20" s="604"/>
      <c r="AO20" s="604"/>
      <c r="AP20" s="604"/>
      <c r="AQ20" s="604"/>
      <c r="AR20" s="604"/>
      <c r="AS20" s="604"/>
      <c r="AT20" s="604"/>
      <c r="AU20" s="604"/>
      <c r="AV20" s="604"/>
      <c r="AW20" s="604"/>
      <c r="AX20" s="604"/>
      <c r="AY20" s="604"/>
      <c r="AZ20" s="604"/>
      <c r="BA20" s="604"/>
      <c r="BB20" s="604"/>
      <c r="BC20" s="604"/>
      <c r="BD20" s="604"/>
      <c r="BE20" s="604"/>
      <c r="BF20" s="604"/>
      <c r="BG20" s="604"/>
      <c r="BH20" s="604"/>
      <c r="BI20" s="604"/>
      <c r="BJ20" s="604"/>
      <c r="BK20" s="604"/>
      <c r="BL20" s="604"/>
      <c r="BM20" s="604"/>
      <c r="BN20" s="604"/>
      <c r="BO20" s="604"/>
      <c r="BP20" s="604"/>
      <c r="BQ20" s="604"/>
      <c r="BR20" s="604"/>
      <c r="BS20" s="604"/>
      <c r="BT20" s="604"/>
      <c r="BU20" s="604"/>
      <c r="BV20" s="604"/>
      <c r="BW20" s="605"/>
      <c r="BX20" s="597" t="s">
        <v>201</v>
      </c>
      <c r="BY20" s="598"/>
      <c r="BZ20" s="598"/>
      <c r="CA20" s="598"/>
      <c r="CB20" s="598"/>
      <c r="CC20" s="598"/>
      <c r="CD20" s="598"/>
      <c r="CE20" s="598"/>
      <c r="CF20" s="598"/>
      <c r="CG20" s="599"/>
      <c r="CH20" s="606">
        <v>118.68</v>
      </c>
      <c r="CI20" s="607"/>
      <c r="CJ20" s="607"/>
      <c r="CK20" s="607"/>
      <c r="CL20" s="607"/>
      <c r="CM20" s="607"/>
      <c r="CN20" s="607"/>
      <c r="CO20" s="607"/>
      <c r="CP20" s="607"/>
      <c r="CQ20" s="607"/>
      <c r="CR20" s="607"/>
      <c r="CS20" s="607"/>
      <c r="CT20" s="607"/>
      <c r="CU20" s="607"/>
      <c r="CV20" s="607"/>
      <c r="CW20" s="607"/>
      <c r="CX20" s="607"/>
    </row>
    <row r="21" spans="1:103" s="44" customFormat="1" ht="11.25" x14ac:dyDescent="0.2">
      <c r="A21" s="610" t="s">
        <v>218</v>
      </c>
      <c r="B21" s="611"/>
      <c r="C21" s="611"/>
      <c r="D21" s="611"/>
      <c r="E21" s="611"/>
      <c r="F21" s="611"/>
      <c r="G21" s="611"/>
      <c r="H21" s="612"/>
      <c r="I21" s="113"/>
      <c r="J21" s="604" t="s">
        <v>219</v>
      </c>
      <c r="K21" s="604"/>
      <c r="L21" s="604"/>
      <c r="M21" s="604"/>
      <c r="N21" s="604"/>
      <c r="O21" s="604"/>
      <c r="P21" s="604"/>
      <c r="Q21" s="604"/>
      <c r="R21" s="604"/>
      <c r="S21" s="604"/>
      <c r="T21" s="604"/>
      <c r="U21" s="604"/>
      <c r="V21" s="604"/>
      <c r="W21" s="604"/>
      <c r="X21" s="604"/>
      <c r="Y21" s="604"/>
      <c r="Z21" s="604"/>
      <c r="AA21" s="604"/>
      <c r="AB21" s="604"/>
      <c r="AC21" s="604"/>
      <c r="AD21" s="604"/>
      <c r="AE21" s="604"/>
      <c r="AF21" s="604"/>
      <c r="AG21" s="604"/>
      <c r="AH21" s="604"/>
      <c r="AI21" s="604"/>
      <c r="AJ21" s="604"/>
      <c r="AK21" s="604"/>
      <c r="AL21" s="604"/>
      <c r="AM21" s="604"/>
      <c r="AN21" s="604"/>
      <c r="AO21" s="604"/>
      <c r="AP21" s="604"/>
      <c r="AQ21" s="604"/>
      <c r="AR21" s="604"/>
      <c r="AS21" s="604"/>
      <c r="AT21" s="604"/>
      <c r="AU21" s="604"/>
      <c r="AV21" s="604"/>
      <c r="AW21" s="604"/>
      <c r="AX21" s="604"/>
      <c r="AY21" s="604"/>
      <c r="AZ21" s="604"/>
      <c r="BA21" s="604"/>
      <c r="BB21" s="604"/>
      <c r="BC21" s="604"/>
      <c r="BD21" s="604"/>
      <c r="BE21" s="604"/>
      <c r="BF21" s="604"/>
      <c r="BG21" s="604"/>
      <c r="BH21" s="604"/>
      <c r="BI21" s="604"/>
      <c r="BJ21" s="604"/>
      <c r="BK21" s="604"/>
      <c r="BL21" s="604"/>
      <c r="BM21" s="604"/>
      <c r="BN21" s="604"/>
      <c r="BO21" s="604"/>
      <c r="BP21" s="604"/>
      <c r="BQ21" s="604"/>
      <c r="BR21" s="604"/>
      <c r="BS21" s="604"/>
      <c r="BT21" s="604"/>
      <c r="BU21" s="604"/>
      <c r="BV21" s="604"/>
      <c r="BW21" s="605"/>
      <c r="BX21" s="597" t="s">
        <v>201</v>
      </c>
      <c r="BY21" s="598"/>
      <c r="BZ21" s="598"/>
      <c r="CA21" s="598"/>
      <c r="CB21" s="598"/>
      <c r="CC21" s="598"/>
      <c r="CD21" s="598"/>
      <c r="CE21" s="598"/>
      <c r="CF21" s="598"/>
      <c r="CG21" s="599"/>
      <c r="CH21" s="606">
        <f>CH22+CH27+CH30+CH35+CH45+CH46</f>
        <v>316.488</v>
      </c>
      <c r="CI21" s="607"/>
      <c r="CJ21" s="607"/>
      <c r="CK21" s="607"/>
      <c r="CL21" s="607"/>
      <c r="CM21" s="607"/>
      <c r="CN21" s="607"/>
      <c r="CO21" s="607"/>
      <c r="CP21" s="607"/>
      <c r="CQ21" s="607"/>
      <c r="CR21" s="607"/>
      <c r="CS21" s="607"/>
      <c r="CT21" s="607"/>
      <c r="CU21" s="607"/>
      <c r="CV21" s="607"/>
      <c r="CW21" s="607"/>
      <c r="CX21" s="607"/>
      <c r="CY21" s="114"/>
    </row>
    <row r="22" spans="1:103" s="44" customFormat="1" ht="11.25" x14ac:dyDescent="0.2">
      <c r="A22" s="610" t="s">
        <v>220</v>
      </c>
      <c r="B22" s="611"/>
      <c r="C22" s="611"/>
      <c r="D22" s="611"/>
      <c r="E22" s="611"/>
      <c r="F22" s="611"/>
      <c r="G22" s="611"/>
      <c r="H22" s="612"/>
      <c r="I22" s="113"/>
      <c r="J22" s="604" t="s">
        <v>221</v>
      </c>
      <c r="K22" s="604"/>
      <c r="L22" s="604"/>
      <c r="M22" s="604"/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  <c r="AJ22" s="604"/>
      <c r="AK22" s="604"/>
      <c r="AL22" s="604"/>
      <c r="AM22" s="604"/>
      <c r="AN22" s="604"/>
      <c r="AO22" s="604"/>
      <c r="AP22" s="604"/>
      <c r="AQ22" s="604"/>
      <c r="AR22" s="604"/>
      <c r="AS22" s="604"/>
      <c r="AT22" s="604"/>
      <c r="AU22" s="604"/>
      <c r="AV22" s="604"/>
      <c r="AW22" s="604"/>
      <c r="AX22" s="604"/>
      <c r="AY22" s="604"/>
      <c r="AZ22" s="604"/>
      <c r="BA22" s="604"/>
      <c r="BB22" s="604"/>
      <c r="BC22" s="604"/>
      <c r="BD22" s="604"/>
      <c r="BE22" s="604"/>
      <c r="BF22" s="604"/>
      <c r="BG22" s="604"/>
      <c r="BH22" s="604"/>
      <c r="BI22" s="604"/>
      <c r="BJ22" s="604"/>
      <c r="BK22" s="604"/>
      <c r="BL22" s="604"/>
      <c r="BM22" s="604"/>
      <c r="BN22" s="604"/>
      <c r="BO22" s="604"/>
      <c r="BP22" s="604"/>
      <c r="BQ22" s="604"/>
      <c r="BR22" s="604"/>
      <c r="BS22" s="604"/>
      <c r="BT22" s="604"/>
      <c r="BU22" s="604"/>
      <c r="BV22" s="604"/>
      <c r="BW22" s="605"/>
      <c r="BX22" s="597" t="s">
        <v>201</v>
      </c>
      <c r="BY22" s="598"/>
      <c r="BZ22" s="598"/>
      <c r="CA22" s="598"/>
      <c r="CB22" s="598"/>
      <c r="CC22" s="598"/>
      <c r="CD22" s="598"/>
      <c r="CE22" s="598"/>
      <c r="CF22" s="598"/>
      <c r="CG22" s="599"/>
      <c r="CH22" s="606">
        <f>SUM(CH23:CX26)</f>
        <v>0</v>
      </c>
      <c r="CI22" s="607"/>
      <c r="CJ22" s="607"/>
      <c r="CK22" s="607"/>
      <c r="CL22" s="607"/>
      <c r="CM22" s="607"/>
      <c r="CN22" s="607"/>
      <c r="CO22" s="607"/>
      <c r="CP22" s="607"/>
      <c r="CQ22" s="607"/>
      <c r="CR22" s="607"/>
      <c r="CS22" s="607"/>
      <c r="CT22" s="607"/>
      <c r="CU22" s="607"/>
      <c r="CV22" s="607"/>
      <c r="CW22" s="607"/>
      <c r="CX22" s="607"/>
    </row>
    <row r="23" spans="1:103" s="44" customFormat="1" ht="11.25" x14ac:dyDescent="0.2">
      <c r="A23" s="597" t="s">
        <v>222</v>
      </c>
      <c r="B23" s="598"/>
      <c r="C23" s="598"/>
      <c r="D23" s="598"/>
      <c r="E23" s="598"/>
      <c r="F23" s="598"/>
      <c r="G23" s="598"/>
      <c r="H23" s="599"/>
      <c r="I23" s="110"/>
      <c r="J23" s="600" t="s">
        <v>223</v>
      </c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  <c r="AJ23" s="600"/>
      <c r="AK23" s="600"/>
      <c r="AL23" s="600"/>
      <c r="AM23" s="600"/>
      <c r="AN23" s="600"/>
      <c r="AO23" s="600"/>
      <c r="AP23" s="600"/>
      <c r="AQ23" s="600"/>
      <c r="AR23" s="600"/>
      <c r="AS23" s="600"/>
      <c r="AT23" s="600"/>
      <c r="AU23" s="600"/>
      <c r="AV23" s="600"/>
      <c r="AW23" s="600"/>
      <c r="AX23" s="600"/>
      <c r="AY23" s="600"/>
      <c r="AZ23" s="600"/>
      <c r="BA23" s="600"/>
      <c r="BB23" s="600"/>
      <c r="BC23" s="600"/>
      <c r="BD23" s="600"/>
      <c r="BE23" s="600"/>
      <c r="BF23" s="600"/>
      <c r="BG23" s="600"/>
      <c r="BH23" s="600"/>
      <c r="BI23" s="600"/>
      <c r="BJ23" s="600"/>
      <c r="BK23" s="600"/>
      <c r="BL23" s="600"/>
      <c r="BM23" s="600"/>
      <c r="BN23" s="600"/>
      <c r="BO23" s="600"/>
      <c r="BP23" s="600"/>
      <c r="BQ23" s="600"/>
      <c r="BR23" s="600"/>
      <c r="BS23" s="600"/>
      <c r="BT23" s="600"/>
      <c r="BU23" s="600"/>
      <c r="BV23" s="600"/>
      <c r="BW23" s="601"/>
      <c r="BX23" s="597" t="s">
        <v>201</v>
      </c>
      <c r="BY23" s="598"/>
      <c r="BZ23" s="598"/>
      <c r="CA23" s="598"/>
      <c r="CB23" s="598"/>
      <c r="CC23" s="598"/>
      <c r="CD23" s="598"/>
      <c r="CE23" s="598"/>
      <c r="CF23" s="598"/>
      <c r="CG23" s="599"/>
      <c r="CH23" s="608"/>
      <c r="CI23" s="609"/>
      <c r="CJ23" s="609"/>
      <c r="CK23" s="609"/>
      <c r="CL23" s="609"/>
      <c r="CM23" s="609"/>
      <c r="CN23" s="609"/>
      <c r="CO23" s="609"/>
      <c r="CP23" s="609"/>
      <c r="CQ23" s="609"/>
      <c r="CR23" s="609"/>
      <c r="CS23" s="609"/>
      <c r="CT23" s="609"/>
      <c r="CU23" s="609"/>
      <c r="CV23" s="609"/>
      <c r="CW23" s="609"/>
      <c r="CX23" s="609"/>
    </row>
    <row r="24" spans="1:103" s="44" customFormat="1" ht="11.25" x14ac:dyDescent="0.2">
      <c r="A24" s="597" t="s">
        <v>224</v>
      </c>
      <c r="B24" s="598"/>
      <c r="C24" s="598"/>
      <c r="D24" s="598"/>
      <c r="E24" s="598"/>
      <c r="F24" s="598"/>
      <c r="G24" s="598"/>
      <c r="H24" s="599"/>
      <c r="I24" s="110"/>
      <c r="J24" s="600" t="s">
        <v>225</v>
      </c>
      <c r="K24" s="600"/>
      <c r="L24" s="600"/>
      <c r="M24" s="600"/>
      <c r="N24" s="600"/>
      <c r="O24" s="600"/>
      <c r="P24" s="600"/>
      <c r="Q24" s="600"/>
      <c r="R24" s="600"/>
      <c r="S24" s="600"/>
      <c r="T24" s="600"/>
      <c r="U24" s="600"/>
      <c r="V24" s="600"/>
      <c r="W24" s="600"/>
      <c r="X24" s="600"/>
      <c r="Y24" s="600"/>
      <c r="Z24" s="600"/>
      <c r="AA24" s="600"/>
      <c r="AB24" s="600"/>
      <c r="AC24" s="600"/>
      <c r="AD24" s="600"/>
      <c r="AE24" s="600"/>
      <c r="AF24" s="600"/>
      <c r="AG24" s="600"/>
      <c r="AH24" s="600"/>
      <c r="AI24" s="600"/>
      <c r="AJ24" s="600"/>
      <c r="AK24" s="600"/>
      <c r="AL24" s="600"/>
      <c r="AM24" s="600"/>
      <c r="AN24" s="600"/>
      <c r="AO24" s="600"/>
      <c r="AP24" s="600"/>
      <c r="AQ24" s="600"/>
      <c r="AR24" s="600"/>
      <c r="AS24" s="600"/>
      <c r="AT24" s="600"/>
      <c r="AU24" s="600"/>
      <c r="AV24" s="600"/>
      <c r="AW24" s="600"/>
      <c r="AX24" s="600"/>
      <c r="AY24" s="600"/>
      <c r="AZ24" s="600"/>
      <c r="BA24" s="600"/>
      <c r="BB24" s="600"/>
      <c r="BC24" s="600"/>
      <c r="BD24" s="600"/>
      <c r="BE24" s="600"/>
      <c r="BF24" s="600"/>
      <c r="BG24" s="600"/>
      <c r="BH24" s="600"/>
      <c r="BI24" s="600"/>
      <c r="BJ24" s="600"/>
      <c r="BK24" s="600"/>
      <c r="BL24" s="600"/>
      <c r="BM24" s="600"/>
      <c r="BN24" s="600"/>
      <c r="BO24" s="600"/>
      <c r="BP24" s="600"/>
      <c r="BQ24" s="600"/>
      <c r="BR24" s="600"/>
      <c r="BS24" s="600"/>
      <c r="BT24" s="600"/>
      <c r="BU24" s="600"/>
      <c r="BV24" s="600"/>
      <c r="BW24" s="601"/>
      <c r="BX24" s="597" t="s">
        <v>201</v>
      </c>
      <c r="BY24" s="598"/>
      <c r="BZ24" s="598"/>
      <c r="CA24" s="598"/>
      <c r="CB24" s="598"/>
      <c r="CC24" s="598"/>
      <c r="CD24" s="598"/>
      <c r="CE24" s="598"/>
      <c r="CF24" s="598"/>
      <c r="CG24" s="599"/>
      <c r="CH24" s="608"/>
      <c r="CI24" s="609"/>
      <c r="CJ24" s="609"/>
      <c r="CK24" s="609"/>
      <c r="CL24" s="609"/>
      <c r="CM24" s="609"/>
      <c r="CN24" s="609"/>
      <c r="CO24" s="609"/>
      <c r="CP24" s="609"/>
      <c r="CQ24" s="609"/>
      <c r="CR24" s="609"/>
      <c r="CS24" s="609"/>
      <c r="CT24" s="609"/>
      <c r="CU24" s="609"/>
      <c r="CV24" s="609"/>
      <c r="CW24" s="609"/>
      <c r="CX24" s="609"/>
    </row>
    <row r="25" spans="1:103" s="44" customFormat="1" ht="22.5" customHeight="1" x14ac:dyDescent="0.2">
      <c r="A25" s="597" t="s">
        <v>226</v>
      </c>
      <c r="B25" s="598"/>
      <c r="C25" s="598"/>
      <c r="D25" s="598"/>
      <c r="E25" s="598"/>
      <c r="F25" s="598"/>
      <c r="G25" s="598"/>
      <c r="H25" s="599"/>
      <c r="I25" s="110"/>
      <c r="J25" s="600" t="s">
        <v>227</v>
      </c>
      <c r="K25" s="600"/>
      <c r="L25" s="600"/>
      <c r="M25" s="600"/>
      <c r="N25" s="600"/>
      <c r="O25" s="600"/>
      <c r="P25" s="600"/>
      <c r="Q25" s="600"/>
      <c r="R25" s="600"/>
      <c r="S25" s="600"/>
      <c r="T25" s="600"/>
      <c r="U25" s="600"/>
      <c r="V25" s="600"/>
      <c r="W25" s="600"/>
      <c r="X25" s="600"/>
      <c r="Y25" s="600"/>
      <c r="Z25" s="600"/>
      <c r="AA25" s="600"/>
      <c r="AB25" s="600"/>
      <c r="AC25" s="600"/>
      <c r="AD25" s="600"/>
      <c r="AE25" s="600"/>
      <c r="AF25" s="600"/>
      <c r="AG25" s="600"/>
      <c r="AH25" s="600"/>
      <c r="AI25" s="600"/>
      <c r="AJ25" s="600"/>
      <c r="AK25" s="600"/>
      <c r="AL25" s="600"/>
      <c r="AM25" s="600"/>
      <c r="AN25" s="600"/>
      <c r="AO25" s="600"/>
      <c r="AP25" s="600"/>
      <c r="AQ25" s="600"/>
      <c r="AR25" s="600"/>
      <c r="AS25" s="600"/>
      <c r="AT25" s="600"/>
      <c r="AU25" s="600"/>
      <c r="AV25" s="600"/>
      <c r="AW25" s="600"/>
      <c r="AX25" s="600"/>
      <c r="AY25" s="600"/>
      <c r="AZ25" s="600"/>
      <c r="BA25" s="600"/>
      <c r="BB25" s="600"/>
      <c r="BC25" s="600"/>
      <c r="BD25" s="600"/>
      <c r="BE25" s="600"/>
      <c r="BF25" s="600"/>
      <c r="BG25" s="600"/>
      <c r="BH25" s="600"/>
      <c r="BI25" s="600"/>
      <c r="BJ25" s="600"/>
      <c r="BK25" s="600"/>
      <c r="BL25" s="600"/>
      <c r="BM25" s="600"/>
      <c r="BN25" s="600"/>
      <c r="BO25" s="600"/>
      <c r="BP25" s="600"/>
      <c r="BQ25" s="600"/>
      <c r="BR25" s="600"/>
      <c r="BS25" s="600"/>
      <c r="BT25" s="600"/>
      <c r="BU25" s="600"/>
      <c r="BV25" s="600"/>
      <c r="BW25" s="601"/>
      <c r="BX25" s="597" t="s">
        <v>201</v>
      </c>
      <c r="BY25" s="598"/>
      <c r="BZ25" s="598"/>
      <c r="CA25" s="598"/>
      <c r="CB25" s="598"/>
      <c r="CC25" s="598"/>
      <c r="CD25" s="598"/>
      <c r="CE25" s="598"/>
      <c r="CF25" s="598"/>
      <c r="CG25" s="599"/>
      <c r="CH25" s="608"/>
      <c r="CI25" s="609"/>
      <c r="CJ25" s="609"/>
      <c r="CK25" s="609"/>
      <c r="CL25" s="609"/>
      <c r="CM25" s="609"/>
      <c r="CN25" s="609"/>
      <c r="CO25" s="609"/>
      <c r="CP25" s="609"/>
      <c r="CQ25" s="609"/>
      <c r="CR25" s="609"/>
      <c r="CS25" s="609"/>
      <c r="CT25" s="609"/>
      <c r="CU25" s="609"/>
      <c r="CV25" s="609"/>
      <c r="CW25" s="609"/>
      <c r="CX25" s="609"/>
    </row>
    <row r="26" spans="1:103" s="44" customFormat="1" ht="11.25" x14ac:dyDescent="0.2">
      <c r="A26" s="597" t="s">
        <v>228</v>
      </c>
      <c r="B26" s="598"/>
      <c r="C26" s="598"/>
      <c r="D26" s="598"/>
      <c r="E26" s="598"/>
      <c r="F26" s="598"/>
      <c r="G26" s="598"/>
      <c r="H26" s="599"/>
      <c r="I26" s="110"/>
      <c r="J26" s="600" t="s">
        <v>229</v>
      </c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  <c r="W26" s="600"/>
      <c r="X26" s="600"/>
      <c r="Y26" s="600"/>
      <c r="Z26" s="600"/>
      <c r="AA26" s="600"/>
      <c r="AB26" s="600"/>
      <c r="AC26" s="600"/>
      <c r="AD26" s="600"/>
      <c r="AE26" s="600"/>
      <c r="AF26" s="600"/>
      <c r="AG26" s="600"/>
      <c r="AH26" s="600"/>
      <c r="AI26" s="600"/>
      <c r="AJ26" s="600"/>
      <c r="AK26" s="600"/>
      <c r="AL26" s="600"/>
      <c r="AM26" s="600"/>
      <c r="AN26" s="600"/>
      <c r="AO26" s="600"/>
      <c r="AP26" s="600"/>
      <c r="AQ26" s="600"/>
      <c r="AR26" s="600"/>
      <c r="AS26" s="600"/>
      <c r="AT26" s="600"/>
      <c r="AU26" s="600"/>
      <c r="AV26" s="600"/>
      <c r="AW26" s="600"/>
      <c r="AX26" s="600"/>
      <c r="AY26" s="600"/>
      <c r="AZ26" s="600"/>
      <c r="BA26" s="600"/>
      <c r="BB26" s="600"/>
      <c r="BC26" s="600"/>
      <c r="BD26" s="600"/>
      <c r="BE26" s="600"/>
      <c r="BF26" s="600"/>
      <c r="BG26" s="600"/>
      <c r="BH26" s="600"/>
      <c r="BI26" s="600"/>
      <c r="BJ26" s="600"/>
      <c r="BK26" s="600"/>
      <c r="BL26" s="600"/>
      <c r="BM26" s="600"/>
      <c r="BN26" s="600"/>
      <c r="BO26" s="600"/>
      <c r="BP26" s="600"/>
      <c r="BQ26" s="600"/>
      <c r="BR26" s="600"/>
      <c r="BS26" s="600"/>
      <c r="BT26" s="600"/>
      <c r="BU26" s="600"/>
      <c r="BV26" s="600"/>
      <c r="BW26" s="601"/>
      <c r="BX26" s="597" t="s">
        <v>201</v>
      </c>
      <c r="BY26" s="598"/>
      <c r="BZ26" s="598"/>
      <c r="CA26" s="598"/>
      <c r="CB26" s="598"/>
      <c r="CC26" s="598"/>
      <c r="CD26" s="598"/>
      <c r="CE26" s="598"/>
      <c r="CF26" s="598"/>
      <c r="CG26" s="599"/>
      <c r="CH26" s="608"/>
      <c r="CI26" s="609"/>
      <c r="CJ26" s="609"/>
      <c r="CK26" s="609"/>
      <c r="CL26" s="609"/>
      <c r="CM26" s="609"/>
      <c r="CN26" s="609"/>
      <c r="CO26" s="609"/>
      <c r="CP26" s="609"/>
      <c r="CQ26" s="609"/>
      <c r="CR26" s="609"/>
      <c r="CS26" s="609"/>
      <c r="CT26" s="609"/>
      <c r="CU26" s="609"/>
      <c r="CV26" s="609"/>
      <c r="CW26" s="609"/>
      <c r="CX26" s="609"/>
    </row>
    <row r="27" spans="1:103" s="44" customFormat="1" ht="11.25" x14ac:dyDescent="0.2">
      <c r="A27" s="610" t="s">
        <v>230</v>
      </c>
      <c r="B27" s="611"/>
      <c r="C27" s="611"/>
      <c r="D27" s="611"/>
      <c r="E27" s="611"/>
      <c r="F27" s="611"/>
      <c r="G27" s="611"/>
      <c r="H27" s="612"/>
      <c r="I27" s="113"/>
      <c r="J27" s="604" t="s">
        <v>231</v>
      </c>
      <c r="K27" s="604"/>
      <c r="L27" s="604"/>
      <c r="M27" s="604"/>
      <c r="N27" s="604"/>
      <c r="O27" s="604"/>
      <c r="P27" s="604"/>
      <c r="Q27" s="604"/>
      <c r="R27" s="604"/>
      <c r="S27" s="604"/>
      <c r="T27" s="604"/>
      <c r="U27" s="604"/>
      <c r="V27" s="604"/>
      <c r="W27" s="604"/>
      <c r="X27" s="604"/>
      <c r="Y27" s="604"/>
      <c r="Z27" s="604"/>
      <c r="AA27" s="604"/>
      <c r="AB27" s="604"/>
      <c r="AC27" s="604"/>
      <c r="AD27" s="604"/>
      <c r="AE27" s="604"/>
      <c r="AF27" s="604"/>
      <c r="AG27" s="604"/>
      <c r="AH27" s="604"/>
      <c r="AI27" s="604"/>
      <c r="AJ27" s="604"/>
      <c r="AK27" s="604"/>
      <c r="AL27" s="604"/>
      <c r="AM27" s="604"/>
      <c r="AN27" s="604"/>
      <c r="AO27" s="604"/>
      <c r="AP27" s="604"/>
      <c r="AQ27" s="604"/>
      <c r="AR27" s="604"/>
      <c r="AS27" s="604"/>
      <c r="AT27" s="604"/>
      <c r="AU27" s="604"/>
      <c r="AV27" s="604"/>
      <c r="AW27" s="604"/>
      <c r="AX27" s="604"/>
      <c r="AY27" s="604"/>
      <c r="AZ27" s="604"/>
      <c r="BA27" s="604"/>
      <c r="BB27" s="604"/>
      <c r="BC27" s="604"/>
      <c r="BD27" s="604"/>
      <c r="BE27" s="604"/>
      <c r="BF27" s="604"/>
      <c r="BG27" s="604"/>
      <c r="BH27" s="604"/>
      <c r="BI27" s="604"/>
      <c r="BJ27" s="604"/>
      <c r="BK27" s="604"/>
      <c r="BL27" s="604"/>
      <c r="BM27" s="604"/>
      <c r="BN27" s="604"/>
      <c r="BO27" s="604"/>
      <c r="BP27" s="604"/>
      <c r="BQ27" s="604"/>
      <c r="BR27" s="604"/>
      <c r="BS27" s="604"/>
      <c r="BT27" s="604"/>
      <c r="BU27" s="604"/>
      <c r="BV27" s="604"/>
      <c r="BW27" s="605"/>
      <c r="BX27" s="597" t="s">
        <v>201</v>
      </c>
      <c r="BY27" s="598"/>
      <c r="BZ27" s="598"/>
      <c r="CA27" s="598"/>
      <c r="CB27" s="598"/>
      <c r="CC27" s="598"/>
      <c r="CD27" s="598"/>
      <c r="CE27" s="598"/>
      <c r="CF27" s="598"/>
      <c r="CG27" s="599"/>
      <c r="CH27" s="606">
        <f>SUM(CH28:CX29)</f>
        <v>13.1</v>
      </c>
      <c r="CI27" s="607"/>
      <c r="CJ27" s="607"/>
      <c r="CK27" s="607"/>
      <c r="CL27" s="607"/>
      <c r="CM27" s="607"/>
      <c r="CN27" s="607"/>
      <c r="CO27" s="607"/>
      <c r="CP27" s="607"/>
      <c r="CQ27" s="607"/>
      <c r="CR27" s="607"/>
      <c r="CS27" s="607"/>
      <c r="CT27" s="607"/>
      <c r="CU27" s="607"/>
      <c r="CV27" s="607"/>
      <c r="CW27" s="607"/>
      <c r="CX27" s="607"/>
    </row>
    <row r="28" spans="1:103" s="44" customFormat="1" ht="22.5" customHeight="1" x14ac:dyDescent="0.2">
      <c r="A28" s="597" t="s">
        <v>232</v>
      </c>
      <c r="B28" s="598"/>
      <c r="C28" s="598"/>
      <c r="D28" s="598"/>
      <c r="E28" s="598"/>
      <c r="F28" s="598"/>
      <c r="G28" s="598"/>
      <c r="H28" s="599"/>
      <c r="I28" s="110"/>
      <c r="J28" s="600" t="s">
        <v>233</v>
      </c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  <c r="AB28" s="600"/>
      <c r="AC28" s="600"/>
      <c r="AD28" s="600"/>
      <c r="AE28" s="600"/>
      <c r="AF28" s="600"/>
      <c r="AG28" s="600"/>
      <c r="AH28" s="600"/>
      <c r="AI28" s="600"/>
      <c r="AJ28" s="600"/>
      <c r="AK28" s="600"/>
      <c r="AL28" s="600"/>
      <c r="AM28" s="600"/>
      <c r="AN28" s="600"/>
      <c r="AO28" s="600"/>
      <c r="AP28" s="600"/>
      <c r="AQ28" s="600"/>
      <c r="AR28" s="600"/>
      <c r="AS28" s="600"/>
      <c r="AT28" s="600"/>
      <c r="AU28" s="600"/>
      <c r="AV28" s="600"/>
      <c r="AW28" s="600"/>
      <c r="AX28" s="600"/>
      <c r="AY28" s="600"/>
      <c r="AZ28" s="600"/>
      <c r="BA28" s="600"/>
      <c r="BB28" s="600"/>
      <c r="BC28" s="600"/>
      <c r="BD28" s="600"/>
      <c r="BE28" s="600"/>
      <c r="BF28" s="600"/>
      <c r="BG28" s="600"/>
      <c r="BH28" s="600"/>
      <c r="BI28" s="600"/>
      <c r="BJ28" s="600"/>
      <c r="BK28" s="600"/>
      <c r="BL28" s="600"/>
      <c r="BM28" s="600"/>
      <c r="BN28" s="600"/>
      <c r="BO28" s="600"/>
      <c r="BP28" s="600"/>
      <c r="BQ28" s="600"/>
      <c r="BR28" s="600"/>
      <c r="BS28" s="600"/>
      <c r="BT28" s="600"/>
      <c r="BU28" s="600"/>
      <c r="BV28" s="600"/>
      <c r="BW28" s="601"/>
      <c r="BX28" s="597" t="s">
        <v>201</v>
      </c>
      <c r="BY28" s="598"/>
      <c r="BZ28" s="598"/>
      <c r="CA28" s="598"/>
      <c r="CB28" s="598"/>
      <c r="CC28" s="598"/>
      <c r="CD28" s="598"/>
      <c r="CE28" s="598"/>
      <c r="CF28" s="598"/>
      <c r="CG28" s="599"/>
      <c r="CH28" s="608">
        <v>13.1</v>
      </c>
      <c r="CI28" s="609"/>
      <c r="CJ28" s="609"/>
      <c r="CK28" s="609"/>
      <c r="CL28" s="609"/>
      <c r="CM28" s="609"/>
      <c r="CN28" s="609"/>
      <c r="CO28" s="609"/>
      <c r="CP28" s="609"/>
      <c r="CQ28" s="609"/>
      <c r="CR28" s="609"/>
      <c r="CS28" s="609"/>
      <c r="CT28" s="609"/>
      <c r="CU28" s="609"/>
      <c r="CV28" s="609"/>
      <c r="CW28" s="609"/>
      <c r="CX28" s="609"/>
    </row>
    <row r="29" spans="1:103" s="44" customFormat="1" ht="11.25" x14ac:dyDescent="0.2">
      <c r="A29" s="597" t="s">
        <v>234</v>
      </c>
      <c r="B29" s="598"/>
      <c r="C29" s="598"/>
      <c r="D29" s="598"/>
      <c r="E29" s="598"/>
      <c r="F29" s="598"/>
      <c r="G29" s="598"/>
      <c r="H29" s="599"/>
      <c r="I29" s="110"/>
      <c r="J29" s="600" t="s">
        <v>235</v>
      </c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  <c r="V29" s="600"/>
      <c r="W29" s="600"/>
      <c r="X29" s="600"/>
      <c r="Y29" s="600"/>
      <c r="Z29" s="600"/>
      <c r="AA29" s="600"/>
      <c r="AB29" s="600"/>
      <c r="AC29" s="600"/>
      <c r="AD29" s="600"/>
      <c r="AE29" s="600"/>
      <c r="AF29" s="600"/>
      <c r="AG29" s="600"/>
      <c r="AH29" s="600"/>
      <c r="AI29" s="600"/>
      <c r="AJ29" s="600"/>
      <c r="AK29" s="600"/>
      <c r="AL29" s="600"/>
      <c r="AM29" s="600"/>
      <c r="AN29" s="600"/>
      <c r="AO29" s="600"/>
      <c r="AP29" s="600"/>
      <c r="AQ29" s="600"/>
      <c r="AR29" s="600"/>
      <c r="AS29" s="600"/>
      <c r="AT29" s="600"/>
      <c r="AU29" s="600"/>
      <c r="AV29" s="600"/>
      <c r="AW29" s="600"/>
      <c r="AX29" s="600"/>
      <c r="AY29" s="600"/>
      <c r="AZ29" s="600"/>
      <c r="BA29" s="600"/>
      <c r="BB29" s="600"/>
      <c r="BC29" s="600"/>
      <c r="BD29" s="600"/>
      <c r="BE29" s="600"/>
      <c r="BF29" s="600"/>
      <c r="BG29" s="600"/>
      <c r="BH29" s="600"/>
      <c r="BI29" s="600"/>
      <c r="BJ29" s="600"/>
      <c r="BK29" s="600"/>
      <c r="BL29" s="600"/>
      <c r="BM29" s="600"/>
      <c r="BN29" s="600"/>
      <c r="BO29" s="600"/>
      <c r="BP29" s="600"/>
      <c r="BQ29" s="600"/>
      <c r="BR29" s="600"/>
      <c r="BS29" s="600"/>
      <c r="BT29" s="600"/>
      <c r="BU29" s="600"/>
      <c r="BV29" s="600"/>
      <c r="BW29" s="601"/>
      <c r="BX29" s="597" t="s">
        <v>201</v>
      </c>
      <c r="BY29" s="598"/>
      <c r="BZ29" s="598"/>
      <c r="CA29" s="598"/>
      <c r="CB29" s="598"/>
      <c r="CC29" s="598"/>
      <c r="CD29" s="598"/>
      <c r="CE29" s="598"/>
      <c r="CF29" s="598"/>
      <c r="CG29" s="599"/>
      <c r="CH29" s="608"/>
      <c r="CI29" s="609"/>
      <c r="CJ29" s="609"/>
      <c r="CK29" s="609"/>
      <c r="CL29" s="609"/>
      <c r="CM29" s="609"/>
      <c r="CN29" s="609"/>
      <c r="CO29" s="609"/>
      <c r="CP29" s="609"/>
      <c r="CQ29" s="609"/>
      <c r="CR29" s="609"/>
      <c r="CS29" s="609"/>
      <c r="CT29" s="609"/>
      <c r="CU29" s="609"/>
      <c r="CV29" s="609"/>
      <c r="CW29" s="609"/>
      <c r="CX29" s="609"/>
    </row>
    <row r="30" spans="1:103" s="44" customFormat="1" ht="11.25" x14ac:dyDescent="0.2">
      <c r="A30" s="610" t="s">
        <v>236</v>
      </c>
      <c r="B30" s="611"/>
      <c r="C30" s="611"/>
      <c r="D30" s="611"/>
      <c r="E30" s="611"/>
      <c r="F30" s="611"/>
      <c r="G30" s="611"/>
      <c r="H30" s="612"/>
      <c r="I30" s="113"/>
      <c r="J30" s="604" t="s">
        <v>237</v>
      </c>
      <c r="K30" s="604"/>
      <c r="L30" s="604"/>
      <c r="M30" s="604"/>
      <c r="N30" s="604"/>
      <c r="O30" s="604"/>
      <c r="P30" s="604"/>
      <c r="Q30" s="604"/>
      <c r="R30" s="604"/>
      <c r="S30" s="604"/>
      <c r="T30" s="604"/>
      <c r="U30" s="604"/>
      <c r="V30" s="604"/>
      <c r="W30" s="604"/>
      <c r="X30" s="604"/>
      <c r="Y30" s="604"/>
      <c r="Z30" s="604"/>
      <c r="AA30" s="604"/>
      <c r="AB30" s="604"/>
      <c r="AC30" s="604"/>
      <c r="AD30" s="604"/>
      <c r="AE30" s="604"/>
      <c r="AF30" s="604"/>
      <c r="AG30" s="604"/>
      <c r="AH30" s="604"/>
      <c r="AI30" s="604"/>
      <c r="AJ30" s="604"/>
      <c r="AK30" s="604"/>
      <c r="AL30" s="604"/>
      <c r="AM30" s="604"/>
      <c r="AN30" s="604"/>
      <c r="AO30" s="604"/>
      <c r="AP30" s="604"/>
      <c r="AQ30" s="604"/>
      <c r="AR30" s="604"/>
      <c r="AS30" s="604"/>
      <c r="AT30" s="604"/>
      <c r="AU30" s="604"/>
      <c r="AV30" s="604"/>
      <c r="AW30" s="604"/>
      <c r="AX30" s="604"/>
      <c r="AY30" s="604"/>
      <c r="AZ30" s="604"/>
      <c r="BA30" s="604"/>
      <c r="BB30" s="604"/>
      <c r="BC30" s="604"/>
      <c r="BD30" s="604"/>
      <c r="BE30" s="604"/>
      <c r="BF30" s="604"/>
      <c r="BG30" s="604"/>
      <c r="BH30" s="604"/>
      <c r="BI30" s="604"/>
      <c r="BJ30" s="604"/>
      <c r="BK30" s="604"/>
      <c r="BL30" s="604"/>
      <c r="BM30" s="604"/>
      <c r="BN30" s="604"/>
      <c r="BO30" s="604"/>
      <c r="BP30" s="604"/>
      <c r="BQ30" s="604"/>
      <c r="BR30" s="604"/>
      <c r="BS30" s="604"/>
      <c r="BT30" s="604"/>
      <c r="BU30" s="604"/>
      <c r="BV30" s="604"/>
      <c r="BW30" s="605"/>
      <c r="BX30" s="597" t="s">
        <v>201</v>
      </c>
      <c r="BY30" s="598"/>
      <c r="BZ30" s="598"/>
      <c r="CA30" s="598"/>
      <c r="CB30" s="598"/>
      <c r="CC30" s="598"/>
      <c r="CD30" s="598"/>
      <c r="CE30" s="598"/>
      <c r="CF30" s="598"/>
      <c r="CG30" s="599"/>
      <c r="CH30" s="606">
        <f>SUM(CH31:CX34)</f>
        <v>0</v>
      </c>
      <c r="CI30" s="607"/>
      <c r="CJ30" s="607"/>
      <c r="CK30" s="607"/>
      <c r="CL30" s="607"/>
      <c r="CM30" s="607"/>
      <c r="CN30" s="607"/>
      <c r="CO30" s="607"/>
      <c r="CP30" s="607"/>
      <c r="CQ30" s="607"/>
      <c r="CR30" s="607"/>
      <c r="CS30" s="607"/>
      <c r="CT30" s="607"/>
      <c r="CU30" s="607"/>
      <c r="CV30" s="607"/>
      <c r="CW30" s="607"/>
      <c r="CX30" s="607"/>
    </row>
    <row r="31" spans="1:103" s="44" customFormat="1" ht="11.25" customHeight="1" x14ac:dyDescent="0.2">
      <c r="A31" s="597" t="s">
        <v>238</v>
      </c>
      <c r="B31" s="598"/>
      <c r="C31" s="598"/>
      <c r="D31" s="598"/>
      <c r="E31" s="598"/>
      <c r="F31" s="598"/>
      <c r="G31" s="598"/>
      <c r="H31" s="599"/>
      <c r="I31" s="110"/>
      <c r="J31" s="600" t="s">
        <v>239</v>
      </c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600"/>
      <c r="V31" s="600"/>
      <c r="W31" s="600"/>
      <c r="X31" s="600"/>
      <c r="Y31" s="600"/>
      <c r="Z31" s="600"/>
      <c r="AA31" s="600"/>
      <c r="AB31" s="600"/>
      <c r="AC31" s="600"/>
      <c r="AD31" s="600"/>
      <c r="AE31" s="600"/>
      <c r="AF31" s="600"/>
      <c r="AG31" s="600"/>
      <c r="AH31" s="600"/>
      <c r="AI31" s="600"/>
      <c r="AJ31" s="600"/>
      <c r="AK31" s="600"/>
      <c r="AL31" s="600"/>
      <c r="AM31" s="600"/>
      <c r="AN31" s="600"/>
      <c r="AO31" s="600"/>
      <c r="AP31" s="600"/>
      <c r="AQ31" s="600"/>
      <c r="AR31" s="600"/>
      <c r="AS31" s="600"/>
      <c r="AT31" s="600"/>
      <c r="AU31" s="600"/>
      <c r="AV31" s="600"/>
      <c r="AW31" s="600"/>
      <c r="AX31" s="600"/>
      <c r="AY31" s="600"/>
      <c r="AZ31" s="600"/>
      <c r="BA31" s="600"/>
      <c r="BB31" s="600"/>
      <c r="BC31" s="600"/>
      <c r="BD31" s="600"/>
      <c r="BE31" s="600"/>
      <c r="BF31" s="600"/>
      <c r="BG31" s="600"/>
      <c r="BH31" s="600"/>
      <c r="BI31" s="600"/>
      <c r="BJ31" s="600"/>
      <c r="BK31" s="600"/>
      <c r="BL31" s="600"/>
      <c r="BM31" s="600"/>
      <c r="BN31" s="600"/>
      <c r="BO31" s="600"/>
      <c r="BP31" s="600"/>
      <c r="BQ31" s="600"/>
      <c r="BR31" s="600"/>
      <c r="BS31" s="600"/>
      <c r="BT31" s="600"/>
      <c r="BU31" s="600"/>
      <c r="BV31" s="600"/>
      <c r="BW31" s="601"/>
      <c r="BX31" s="597" t="s">
        <v>201</v>
      </c>
      <c r="BY31" s="598"/>
      <c r="BZ31" s="598"/>
      <c r="CA31" s="598"/>
      <c r="CB31" s="598"/>
      <c r="CC31" s="598"/>
      <c r="CD31" s="598"/>
      <c r="CE31" s="598"/>
      <c r="CF31" s="598"/>
      <c r="CG31" s="599"/>
      <c r="CH31" s="608"/>
      <c r="CI31" s="609"/>
      <c r="CJ31" s="609"/>
      <c r="CK31" s="609"/>
      <c r="CL31" s="609"/>
      <c r="CM31" s="609"/>
      <c r="CN31" s="609"/>
      <c r="CO31" s="609"/>
      <c r="CP31" s="609"/>
      <c r="CQ31" s="609"/>
      <c r="CR31" s="609"/>
      <c r="CS31" s="609"/>
      <c r="CT31" s="609"/>
      <c r="CU31" s="609"/>
      <c r="CV31" s="609"/>
      <c r="CW31" s="609"/>
      <c r="CX31" s="609"/>
    </row>
    <row r="32" spans="1:103" s="44" customFormat="1" ht="11.25" x14ac:dyDescent="0.2">
      <c r="A32" s="597" t="s">
        <v>240</v>
      </c>
      <c r="B32" s="598"/>
      <c r="C32" s="598"/>
      <c r="D32" s="598"/>
      <c r="E32" s="598"/>
      <c r="F32" s="598"/>
      <c r="G32" s="598"/>
      <c r="H32" s="599"/>
      <c r="I32" s="110"/>
      <c r="J32" s="600" t="s">
        <v>241</v>
      </c>
      <c r="K32" s="600"/>
      <c r="L32" s="600"/>
      <c r="M32" s="600"/>
      <c r="N32" s="600"/>
      <c r="O32" s="600"/>
      <c r="P32" s="600"/>
      <c r="Q32" s="600"/>
      <c r="R32" s="600"/>
      <c r="S32" s="600"/>
      <c r="T32" s="600"/>
      <c r="U32" s="600"/>
      <c r="V32" s="600"/>
      <c r="W32" s="600"/>
      <c r="X32" s="600"/>
      <c r="Y32" s="600"/>
      <c r="Z32" s="600"/>
      <c r="AA32" s="600"/>
      <c r="AB32" s="600"/>
      <c r="AC32" s="600"/>
      <c r="AD32" s="600"/>
      <c r="AE32" s="600"/>
      <c r="AF32" s="600"/>
      <c r="AG32" s="600"/>
      <c r="AH32" s="600"/>
      <c r="AI32" s="600"/>
      <c r="AJ32" s="600"/>
      <c r="AK32" s="600"/>
      <c r="AL32" s="600"/>
      <c r="AM32" s="600"/>
      <c r="AN32" s="600"/>
      <c r="AO32" s="600"/>
      <c r="AP32" s="600"/>
      <c r="AQ32" s="600"/>
      <c r="AR32" s="600"/>
      <c r="AS32" s="600"/>
      <c r="AT32" s="600"/>
      <c r="AU32" s="600"/>
      <c r="AV32" s="600"/>
      <c r="AW32" s="600"/>
      <c r="AX32" s="600"/>
      <c r="AY32" s="600"/>
      <c r="AZ32" s="600"/>
      <c r="BA32" s="600"/>
      <c r="BB32" s="600"/>
      <c r="BC32" s="600"/>
      <c r="BD32" s="600"/>
      <c r="BE32" s="600"/>
      <c r="BF32" s="600"/>
      <c r="BG32" s="600"/>
      <c r="BH32" s="600"/>
      <c r="BI32" s="600"/>
      <c r="BJ32" s="600"/>
      <c r="BK32" s="600"/>
      <c r="BL32" s="600"/>
      <c r="BM32" s="600"/>
      <c r="BN32" s="600"/>
      <c r="BO32" s="600"/>
      <c r="BP32" s="600"/>
      <c r="BQ32" s="600"/>
      <c r="BR32" s="600"/>
      <c r="BS32" s="600"/>
      <c r="BT32" s="600"/>
      <c r="BU32" s="600"/>
      <c r="BV32" s="600"/>
      <c r="BW32" s="601"/>
      <c r="BX32" s="597" t="s">
        <v>201</v>
      </c>
      <c r="BY32" s="598"/>
      <c r="BZ32" s="598"/>
      <c r="CA32" s="598"/>
      <c r="CB32" s="598"/>
      <c r="CC32" s="598"/>
      <c r="CD32" s="598"/>
      <c r="CE32" s="598"/>
      <c r="CF32" s="598"/>
      <c r="CG32" s="599"/>
      <c r="CH32" s="608"/>
      <c r="CI32" s="609"/>
      <c r="CJ32" s="609"/>
      <c r="CK32" s="609"/>
      <c r="CL32" s="609"/>
      <c r="CM32" s="609"/>
      <c r="CN32" s="609"/>
      <c r="CO32" s="609"/>
      <c r="CP32" s="609"/>
      <c r="CQ32" s="609"/>
      <c r="CR32" s="609"/>
      <c r="CS32" s="609"/>
      <c r="CT32" s="609"/>
      <c r="CU32" s="609"/>
      <c r="CV32" s="609"/>
      <c r="CW32" s="609"/>
      <c r="CX32" s="609"/>
    </row>
    <row r="33" spans="1:102" s="44" customFormat="1" ht="11.25" x14ac:dyDescent="0.2">
      <c r="A33" s="597" t="s">
        <v>242</v>
      </c>
      <c r="B33" s="598"/>
      <c r="C33" s="598"/>
      <c r="D33" s="598"/>
      <c r="E33" s="598"/>
      <c r="F33" s="598"/>
      <c r="G33" s="598"/>
      <c r="H33" s="599"/>
      <c r="I33" s="110"/>
      <c r="J33" s="600" t="s">
        <v>243</v>
      </c>
      <c r="K33" s="600"/>
      <c r="L33" s="600"/>
      <c r="M33" s="600"/>
      <c r="N33" s="600"/>
      <c r="O33" s="600"/>
      <c r="P33" s="600"/>
      <c r="Q33" s="600"/>
      <c r="R33" s="600"/>
      <c r="S33" s="600"/>
      <c r="T33" s="600"/>
      <c r="U33" s="600"/>
      <c r="V33" s="600"/>
      <c r="W33" s="600"/>
      <c r="X33" s="600"/>
      <c r="Y33" s="600"/>
      <c r="Z33" s="600"/>
      <c r="AA33" s="600"/>
      <c r="AB33" s="600"/>
      <c r="AC33" s="600"/>
      <c r="AD33" s="600"/>
      <c r="AE33" s="600"/>
      <c r="AF33" s="600"/>
      <c r="AG33" s="600"/>
      <c r="AH33" s="600"/>
      <c r="AI33" s="600"/>
      <c r="AJ33" s="600"/>
      <c r="AK33" s="600"/>
      <c r="AL33" s="600"/>
      <c r="AM33" s="600"/>
      <c r="AN33" s="600"/>
      <c r="AO33" s="600"/>
      <c r="AP33" s="600"/>
      <c r="AQ33" s="600"/>
      <c r="AR33" s="600"/>
      <c r="AS33" s="600"/>
      <c r="AT33" s="600"/>
      <c r="AU33" s="600"/>
      <c r="AV33" s="600"/>
      <c r="AW33" s="600"/>
      <c r="AX33" s="600"/>
      <c r="AY33" s="600"/>
      <c r="AZ33" s="600"/>
      <c r="BA33" s="600"/>
      <c r="BB33" s="600"/>
      <c r="BC33" s="600"/>
      <c r="BD33" s="600"/>
      <c r="BE33" s="600"/>
      <c r="BF33" s="600"/>
      <c r="BG33" s="600"/>
      <c r="BH33" s="600"/>
      <c r="BI33" s="600"/>
      <c r="BJ33" s="600"/>
      <c r="BK33" s="600"/>
      <c r="BL33" s="600"/>
      <c r="BM33" s="600"/>
      <c r="BN33" s="600"/>
      <c r="BO33" s="600"/>
      <c r="BP33" s="600"/>
      <c r="BQ33" s="600"/>
      <c r="BR33" s="600"/>
      <c r="BS33" s="600"/>
      <c r="BT33" s="600"/>
      <c r="BU33" s="600"/>
      <c r="BV33" s="600"/>
      <c r="BW33" s="601"/>
      <c r="BX33" s="597" t="s">
        <v>201</v>
      </c>
      <c r="BY33" s="598"/>
      <c r="BZ33" s="598"/>
      <c r="CA33" s="598"/>
      <c r="CB33" s="598"/>
      <c r="CC33" s="598"/>
      <c r="CD33" s="598"/>
      <c r="CE33" s="598"/>
      <c r="CF33" s="598"/>
      <c r="CG33" s="599"/>
      <c r="CH33" s="608"/>
      <c r="CI33" s="609"/>
      <c r="CJ33" s="609"/>
      <c r="CK33" s="609"/>
      <c r="CL33" s="609"/>
      <c r="CM33" s="609"/>
      <c r="CN33" s="609"/>
      <c r="CO33" s="609"/>
      <c r="CP33" s="609"/>
      <c r="CQ33" s="609"/>
      <c r="CR33" s="609"/>
      <c r="CS33" s="609"/>
      <c r="CT33" s="609"/>
      <c r="CU33" s="609"/>
      <c r="CV33" s="609"/>
      <c r="CW33" s="609"/>
      <c r="CX33" s="609"/>
    </row>
    <row r="34" spans="1:102" s="44" customFormat="1" ht="11.25" x14ac:dyDescent="0.2">
      <c r="A34" s="597" t="s">
        <v>244</v>
      </c>
      <c r="B34" s="598"/>
      <c r="C34" s="598"/>
      <c r="D34" s="598"/>
      <c r="E34" s="598"/>
      <c r="F34" s="598"/>
      <c r="G34" s="598"/>
      <c r="H34" s="599"/>
      <c r="I34" s="110"/>
      <c r="J34" s="600" t="s">
        <v>245</v>
      </c>
      <c r="K34" s="600"/>
      <c r="L34" s="600"/>
      <c r="M34" s="600"/>
      <c r="N34" s="600"/>
      <c r="O34" s="600"/>
      <c r="P34" s="600"/>
      <c r="Q34" s="600"/>
      <c r="R34" s="600"/>
      <c r="S34" s="600"/>
      <c r="T34" s="600"/>
      <c r="U34" s="600"/>
      <c r="V34" s="600"/>
      <c r="W34" s="600"/>
      <c r="X34" s="600"/>
      <c r="Y34" s="600"/>
      <c r="Z34" s="600"/>
      <c r="AA34" s="600"/>
      <c r="AB34" s="600"/>
      <c r="AC34" s="600"/>
      <c r="AD34" s="600"/>
      <c r="AE34" s="600"/>
      <c r="AF34" s="600"/>
      <c r="AG34" s="600"/>
      <c r="AH34" s="600"/>
      <c r="AI34" s="600"/>
      <c r="AJ34" s="600"/>
      <c r="AK34" s="600"/>
      <c r="AL34" s="600"/>
      <c r="AM34" s="600"/>
      <c r="AN34" s="600"/>
      <c r="AO34" s="600"/>
      <c r="AP34" s="600"/>
      <c r="AQ34" s="600"/>
      <c r="AR34" s="600"/>
      <c r="AS34" s="600"/>
      <c r="AT34" s="600"/>
      <c r="AU34" s="600"/>
      <c r="AV34" s="600"/>
      <c r="AW34" s="600"/>
      <c r="AX34" s="600"/>
      <c r="AY34" s="600"/>
      <c r="AZ34" s="600"/>
      <c r="BA34" s="600"/>
      <c r="BB34" s="600"/>
      <c r="BC34" s="600"/>
      <c r="BD34" s="600"/>
      <c r="BE34" s="600"/>
      <c r="BF34" s="600"/>
      <c r="BG34" s="600"/>
      <c r="BH34" s="600"/>
      <c r="BI34" s="600"/>
      <c r="BJ34" s="600"/>
      <c r="BK34" s="600"/>
      <c r="BL34" s="600"/>
      <c r="BM34" s="600"/>
      <c r="BN34" s="600"/>
      <c r="BO34" s="600"/>
      <c r="BP34" s="600"/>
      <c r="BQ34" s="600"/>
      <c r="BR34" s="600"/>
      <c r="BS34" s="600"/>
      <c r="BT34" s="600"/>
      <c r="BU34" s="600"/>
      <c r="BV34" s="600"/>
      <c r="BW34" s="601"/>
      <c r="BX34" s="597" t="s">
        <v>201</v>
      </c>
      <c r="BY34" s="598"/>
      <c r="BZ34" s="598"/>
      <c r="CA34" s="598"/>
      <c r="CB34" s="598"/>
      <c r="CC34" s="598"/>
      <c r="CD34" s="598"/>
      <c r="CE34" s="598"/>
      <c r="CF34" s="598"/>
      <c r="CG34" s="599"/>
      <c r="CH34" s="608"/>
      <c r="CI34" s="609"/>
      <c r="CJ34" s="609"/>
      <c r="CK34" s="609"/>
      <c r="CL34" s="609"/>
      <c r="CM34" s="609"/>
      <c r="CN34" s="609"/>
      <c r="CO34" s="609"/>
      <c r="CP34" s="609"/>
      <c r="CQ34" s="609"/>
      <c r="CR34" s="609"/>
      <c r="CS34" s="609"/>
      <c r="CT34" s="609"/>
      <c r="CU34" s="609"/>
      <c r="CV34" s="609"/>
      <c r="CW34" s="609"/>
      <c r="CX34" s="609"/>
    </row>
    <row r="35" spans="1:102" s="44" customFormat="1" ht="11.25" x14ac:dyDescent="0.2">
      <c r="A35" s="610" t="s">
        <v>246</v>
      </c>
      <c r="B35" s="611"/>
      <c r="C35" s="611"/>
      <c r="D35" s="611"/>
      <c r="E35" s="611"/>
      <c r="F35" s="611"/>
      <c r="G35" s="611"/>
      <c r="H35" s="612"/>
      <c r="I35" s="113"/>
      <c r="J35" s="604" t="s">
        <v>247</v>
      </c>
      <c r="K35" s="604"/>
      <c r="L35" s="604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604"/>
      <c r="Z35" s="604"/>
      <c r="AA35" s="604"/>
      <c r="AB35" s="604"/>
      <c r="AC35" s="604"/>
      <c r="AD35" s="604"/>
      <c r="AE35" s="604"/>
      <c r="AF35" s="604"/>
      <c r="AG35" s="604"/>
      <c r="AH35" s="604"/>
      <c r="AI35" s="604"/>
      <c r="AJ35" s="604"/>
      <c r="AK35" s="604"/>
      <c r="AL35" s="604"/>
      <c r="AM35" s="604"/>
      <c r="AN35" s="604"/>
      <c r="AO35" s="604"/>
      <c r="AP35" s="604"/>
      <c r="AQ35" s="604"/>
      <c r="AR35" s="604"/>
      <c r="AS35" s="604"/>
      <c r="AT35" s="604"/>
      <c r="AU35" s="604"/>
      <c r="AV35" s="604"/>
      <c r="AW35" s="604"/>
      <c r="AX35" s="604"/>
      <c r="AY35" s="604"/>
      <c r="AZ35" s="604"/>
      <c r="BA35" s="604"/>
      <c r="BB35" s="604"/>
      <c r="BC35" s="604"/>
      <c r="BD35" s="604"/>
      <c r="BE35" s="604"/>
      <c r="BF35" s="604"/>
      <c r="BG35" s="604"/>
      <c r="BH35" s="604"/>
      <c r="BI35" s="604"/>
      <c r="BJ35" s="604"/>
      <c r="BK35" s="604"/>
      <c r="BL35" s="604"/>
      <c r="BM35" s="604"/>
      <c r="BN35" s="604"/>
      <c r="BO35" s="604"/>
      <c r="BP35" s="604"/>
      <c r="BQ35" s="604"/>
      <c r="BR35" s="604"/>
      <c r="BS35" s="604"/>
      <c r="BT35" s="604"/>
      <c r="BU35" s="604"/>
      <c r="BV35" s="604"/>
      <c r="BW35" s="605"/>
      <c r="BX35" s="597" t="s">
        <v>201</v>
      </c>
      <c r="BY35" s="598"/>
      <c r="BZ35" s="598"/>
      <c r="CA35" s="598"/>
      <c r="CB35" s="598"/>
      <c r="CC35" s="598"/>
      <c r="CD35" s="598"/>
      <c r="CE35" s="598"/>
      <c r="CF35" s="598"/>
      <c r="CG35" s="599"/>
      <c r="CH35" s="606">
        <f>SUM(CH36:CX40)</f>
        <v>12.979200000000001</v>
      </c>
      <c r="CI35" s="607"/>
      <c r="CJ35" s="607"/>
      <c r="CK35" s="607"/>
      <c r="CL35" s="607"/>
      <c r="CM35" s="607"/>
      <c r="CN35" s="607"/>
      <c r="CO35" s="607"/>
      <c r="CP35" s="607"/>
      <c r="CQ35" s="607"/>
      <c r="CR35" s="607"/>
      <c r="CS35" s="607"/>
      <c r="CT35" s="607"/>
      <c r="CU35" s="607"/>
      <c r="CV35" s="607"/>
      <c r="CW35" s="607"/>
      <c r="CX35" s="607"/>
    </row>
    <row r="36" spans="1:102" s="44" customFormat="1" ht="11.25" customHeight="1" x14ac:dyDescent="0.2">
      <c r="A36" s="597" t="s">
        <v>248</v>
      </c>
      <c r="B36" s="598"/>
      <c r="C36" s="598"/>
      <c r="D36" s="598"/>
      <c r="E36" s="598"/>
      <c r="F36" s="598"/>
      <c r="G36" s="598"/>
      <c r="H36" s="599"/>
      <c r="I36" s="110"/>
      <c r="J36" s="600" t="s">
        <v>249</v>
      </c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600"/>
      <c r="V36" s="600"/>
      <c r="W36" s="600"/>
      <c r="X36" s="600"/>
      <c r="Y36" s="600"/>
      <c r="Z36" s="600"/>
      <c r="AA36" s="600"/>
      <c r="AB36" s="600"/>
      <c r="AC36" s="600"/>
      <c r="AD36" s="600"/>
      <c r="AE36" s="600"/>
      <c r="AF36" s="600"/>
      <c r="AG36" s="600"/>
      <c r="AH36" s="600"/>
      <c r="AI36" s="600"/>
      <c r="AJ36" s="600"/>
      <c r="AK36" s="600"/>
      <c r="AL36" s="600"/>
      <c r="AM36" s="600"/>
      <c r="AN36" s="600"/>
      <c r="AO36" s="600"/>
      <c r="AP36" s="600"/>
      <c r="AQ36" s="600"/>
      <c r="AR36" s="600"/>
      <c r="AS36" s="600"/>
      <c r="AT36" s="600"/>
      <c r="AU36" s="600"/>
      <c r="AV36" s="600"/>
      <c r="AW36" s="600"/>
      <c r="AX36" s="600"/>
      <c r="AY36" s="600"/>
      <c r="AZ36" s="600"/>
      <c r="BA36" s="600"/>
      <c r="BB36" s="600"/>
      <c r="BC36" s="600"/>
      <c r="BD36" s="600"/>
      <c r="BE36" s="600"/>
      <c r="BF36" s="600"/>
      <c r="BG36" s="600"/>
      <c r="BH36" s="600"/>
      <c r="BI36" s="600"/>
      <c r="BJ36" s="600"/>
      <c r="BK36" s="600"/>
      <c r="BL36" s="600"/>
      <c r="BM36" s="600"/>
      <c r="BN36" s="600"/>
      <c r="BO36" s="600"/>
      <c r="BP36" s="600"/>
      <c r="BQ36" s="600"/>
      <c r="BR36" s="600"/>
      <c r="BS36" s="600"/>
      <c r="BT36" s="600"/>
      <c r="BU36" s="600"/>
      <c r="BV36" s="600"/>
      <c r="BW36" s="601"/>
      <c r="BX36" s="597" t="s">
        <v>201</v>
      </c>
      <c r="BY36" s="598"/>
      <c r="BZ36" s="598"/>
      <c r="CA36" s="598"/>
      <c r="CB36" s="598"/>
      <c r="CC36" s="598"/>
      <c r="CD36" s="598"/>
      <c r="CE36" s="598"/>
      <c r="CF36" s="598"/>
      <c r="CG36" s="599"/>
      <c r="CH36" s="608">
        <v>12.979200000000001</v>
      </c>
      <c r="CI36" s="609"/>
      <c r="CJ36" s="609"/>
      <c r="CK36" s="609"/>
      <c r="CL36" s="609"/>
      <c r="CM36" s="609"/>
      <c r="CN36" s="609"/>
      <c r="CO36" s="609"/>
      <c r="CP36" s="609"/>
      <c r="CQ36" s="609"/>
      <c r="CR36" s="609"/>
      <c r="CS36" s="609"/>
      <c r="CT36" s="609"/>
      <c r="CU36" s="609"/>
      <c r="CV36" s="609"/>
      <c r="CW36" s="609"/>
      <c r="CX36" s="609"/>
    </row>
    <row r="37" spans="1:102" s="44" customFormat="1" ht="11.25" x14ac:dyDescent="0.2">
      <c r="A37" s="597" t="s">
        <v>250</v>
      </c>
      <c r="B37" s="598"/>
      <c r="C37" s="598"/>
      <c r="D37" s="598"/>
      <c r="E37" s="598"/>
      <c r="F37" s="598"/>
      <c r="G37" s="598"/>
      <c r="H37" s="599"/>
      <c r="I37" s="110"/>
      <c r="J37" s="600" t="s">
        <v>251</v>
      </c>
      <c r="K37" s="600"/>
      <c r="L37" s="600"/>
      <c r="M37" s="600"/>
      <c r="N37" s="600"/>
      <c r="O37" s="600"/>
      <c r="P37" s="600"/>
      <c r="Q37" s="600"/>
      <c r="R37" s="600"/>
      <c r="S37" s="600"/>
      <c r="T37" s="600"/>
      <c r="U37" s="600"/>
      <c r="V37" s="600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0"/>
      <c r="AK37" s="600"/>
      <c r="AL37" s="600"/>
      <c r="AM37" s="600"/>
      <c r="AN37" s="600"/>
      <c r="AO37" s="600"/>
      <c r="AP37" s="600"/>
      <c r="AQ37" s="600"/>
      <c r="AR37" s="600"/>
      <c r="AS37" s="600"/>
      <c r="AT37" s="600"/>
      <c r="AU37" s="600"/>
      <c r="AV37" s="600"/>
      <c r="AW37" s="600"/>
      <c r="AX37" s="600"/>
      <c r="AY37" s="600"/>
      <c r="AZ37" s="600"/>
      <c r="BA37" s="600"/>
      <c r="BB37" s="600"/>
      <c r="BC37" s="600"/>
      <c r="BD37" s="600"/>
      <c r="BE37" s="600"/>
      <c r="BF37" s="600"/>
      <c r="BG37" s="600"/>
      <c r="BH37" s="600"/>
      <c r="BI37" s="600"/>
      <c r="BJ37" s="600"/>
      <c r="BK37" s="600"/>
      <c r="BL37" s="600"/>
      <c r="BM37" s="600"/>
      <c r="BN37" s="600"/>
      <c r="BO37" s="600"/>
      <c r="BP37" s="600"/>
      <c r="BQ37" s="600"/>
      <c r="BR37" s="600"/>
      <c r="BS37" s="600"/>
      <c r="BT37" s="600"/>
      <c r="BU37" s="600"/>
      <c r="BV37" s="600"/>
      <c r="BW37" s="601"/>
      <c r="BX37" s="597" t="s">
        <v>201</v>
      </c>
      <c r="BY37" s="598"/>
      <c r="BZ37" s="598"/>
      <c r="CA37" s="598"/>
      <c r="CB37" s="598"/>
      <c r="CC37" s="598"/>
      <c r="CD37" s="598"/>
      <c r="CE37" s="598"/>
      <c r="CF37" s="598"/>
      <c r="CG37" s="599"/>
      <c r="CH37" s="608"/>
      <c r="CI37" s="609"/>
      <c r="CJ37" s="609"/>
      <c r="CK37" s="609"/>
      <c r="CL37" s="609"/>
      <c r="CM37" s="609"/>
      <c r="CN37" s="609"/>
      <c r="CO37" s="609"/>
      <c r="CP37" s="609"/>
      <c r="CQ37" s="609"/>
      <c r="CR37" s="609"/>
      <c r="CS37" s="609"/>
      <c r="CT37" s="609"/>
      <c r="CU37" s="609"/>
      <c r="CV37" s="609"/>
      <c r="CW37" s="609"/>
      <c r="CX37" s="609"/>
    </row>
    <row r="38" spans="1:102" s="44" customFormat="1" ht="11.25" x14ac:dyDescent="0.2">
      <c r="A38" s="597" t="s">
        <v>252</v>
      </c>
      <c r="B38" s="598"/>
      <c r="C38" s="598"/>
      <c r="D38" s="598"/>
      <c r="E38" s="598"/>
      <c r="F38" s="598"/>
      <c r="G38" s="598"/>
      <c r="H38" s="599"/>
      <c r="I38" s="110"/>
      <c r="J38" s="600" t="s">
        <v>253</v>
      </c>
      <c r="K38" s="600"/>
      <c r="L38" s="600"/>
      <c r="M38" s="600"/>
      <c r="N38" s="600"/>
      <c r="O38" s="600"/>
      <c r="P38" s="600"/>
      <c r="Q38" s="600"/>
      <c r="R38" s="600"/>
      <c r="S38" s="600"/>
      <c r="T38" s="600"/>
      <c r="U38" s="600"/>
      <c r="V38" s="600"/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600"/>
      <c r="AK38" s="600"/>
      <c r="AL38" s="600"/>
      <c r="AM38" s="600"/>
      <c r="AN38" s="600"/>
      <c r="AO38" s="600"/>
      <c r="AP38" s="600"/>
      <c r="AQ38" s="600"/>
      <c r="AR38" s="600"/>
      <c r="AS38" s="600"/>
      <c r="AT38" s="600"/>
      <c r="AU38" s="600"/>
      <c r="AV38" s="600"/>
      <c r="AW38" s="600"/>
      <c r="AX38" s="600"/>
      <c r="AY38" s="600"/>
      <c r="AZ38" s="600"/>
      <c r="BA38" s="600"/>
      <c r="BB38" s="600"/>
      <c r="BC38" s="600"/>
      <c r="BD38" s="600"/>
      <c r="BE38" s="600"/>
      <c r="BF38" s="600"/>
      <c r="BG38" s="600"/>
      <c r="BH38" s="600"/>
      <c r="BI38" s="600"/>
      <c r="BJ38" s="600"/>
      <c r="BK38" s="600"/>
      <c r="BL38" s="600"/>
      <c r="BM38" s="600"/>
      <c r="BN38" s="600"/>
      <c r="BO38" s="600"/>
      <c r="BP38" s="600"/>
      <c r="BQ38" s="600"/>
      <c r="BR38" s="600"/>
      <c r="BS38" s="600"/>
      <c r="BT38" s="600"/>
      <c r="BU38" s="600"/>
      <c r="BV38" s="600"/>
      <c r="BW38" s="601"/>
      <c r="BX38" s="597" t="s">
        <v>201</v>
      </c>
      <c r="BY38" s="598"/>
      <c r="BZ38" s="598"/>
      <c r="CA38" s="598"/>
      <c r="CB38" s="598"/>
      <c r="CC38" s="598"/>
      <c r="CD38" s="598"/>
      <c r="CE38" s="598"/>
      <c r="CF38" s="598"/>
      <c r="CG38" s="599"/>
      <c r="CH38" s="608"/>
      <c r="CI38" s="609"/>
      <c r="CJ38" s="609"/>
      <c r="CK38" s="609"/>
      <c r="CL38" s="609"/>
      <c r="CM38" s="609"/>
      <c r="CN38" s="609"/>
      <c r="CO38" s="609"/>
      <c r="CP38" s="609"/>
      <c r="CQ38" s="609"/>
      <c r="CR38" s="609"/>
      <c r="CS38" s="609"/>
      <c r="CT38" s="609"/>
      <c r="CU38" s="609"/>
      <c r="CV38" s="609"/>
      <c r="CW38" s="609"/>
      <c r="CX38" s="609"/>
    </row>
    <row r="39" spans="1:102" s="44" customFormat="1" ht="11.25" x14ac:dyDescent="0.2">
      <c r="A39" s="597" t="s">
        <v>254</v>
      </c>
      <c r="B39" s="598"/>
      <c r="C39" s="598"/>
      <c r="D39" s="598"/>
      <c r="E39" s="598"/>
      <c r="F39" s="598"/>
      <c r="G39" s="598"/>
      <c r="H39" s="599"/>
      <c r="I39" s="110"/>
      <c r="J39" s="600" t="s">
        <v>255</v>
      </c>
      <c r="K39" s="600"/>
      <c r="L39" s="600"/>
      <c r="M39" s="600"/>
      <c r="N39" s="600"/>
      <c r="O39" s="600"/>
      <c r="P39" s="600"/>
      <c r="Q39" s="600"/>
      <c r="R39" s="600"/>
      <c r="S39" s="600"/>
      <c r="T39" s="600"/>
      <c r="U39" s="600"/>
      <c r="V39" s="600"/>
      <c r="W39" s="600"/>
      <c r="X39" s="600"/>
      <c r="Y39" s="600"/>
      <c r="Z39" s="600"/>
      <c r="AA39" s="600"/>
      <c r="AB39" s="600"/>
      <c r="AC39" s="600"/>
      <c r="AD39" s="600"/>
      <c r="AE39" s="600"/>
      <c r="AF39" s="600"/>
      <c r="AG39" s="600"/>
      <c r="AH39" s="600"/>
      <c r="AI39" s="600"/>
      <c r="AJ39" s="600"/>
      <c r="AK39" s="600"/>
      <c r="AL39" s="600"/>
      <c r="AM39" s="600"/>
      <c r="AN39" s="600"/>
      <c r="AO39" s="600"/>
      <c r="AP39" s="600"/>
      <c r="AQ39" s="600"/>
      <c r="AR39" s="600"/>
      <c r="AS39" s="600"/>
      <c r="AT39" s="600"/>
      <c r="AU39" s="600"/>
      <c r="AV39" s="600"/>
      <c r="AW39" s="600"/>
      <c r="AX39" s="600"/>
      <c r="AY39" s="600"/>
      <c r="AZ39" s="600"/>
      <c r="BA39" s="600"/>
      <c r="BB39" s="600"/>
      <c r="BC39" s="600"/>
      <c r="BD39" s="600"/>
      <c r="BE39" s="600"/>
      <c r="BF39" s="600"/>
      <c r="BG39" s="600"/>
      <c r="BH39" s="600"/>
      <c r="BI39" s="600"/>
      <c r="BJ39" s="600"/>
      <c r="BK39" s="600"/>
      <c r="BL39" s="600"/>
      <c r="BM39" s="600"/>
      <c r="BN39" s="600"/>
      <c r="BO39" s="600"/>
      <c r="BP39" s="600"/>
      <c r="BQ39" s="600"/>
      <c r="BR39" s="600"/>
      <c r="BS39" s="600"/>
      <c r="BT39" s="600"/>
      <c r="BU39" s="600"/>
      <c r="BV39" s="600"/>
      <c r="BW39" s="601"/>
      <c r="BX39" s="597" t="s">
        <v>201</v>
      </c>
      <c r="BY39" s="598"/>
      <c r="BZ39" s="598"/>
      <c r="CA39" s="598"/>
      <c r="CB39" s="598"/>
      <c r="CC39" s="598"/>
      <c r="CD39" s="598"/>
      <c r="CE39" s="598"/>
      <c r="CF39" s="598"/>
      <c r="CG39" s="599"/>
      <c r="CH39" s="608"/>
      <c r="CI39" s="609"/>
      <c r="CJ39" s="609"/>
      <c r="CK39" s="609"/>
      <c r="CL39" s="609"/>
      <c r="CM39" s="609"/>
      <c r="CN39" s="609"/>
      <c r="CO39" s="609"/>
      <c r="CP39" s="609"/>
      <c r="CQ39" s="609"/>
      <c r="CR39" s="609"/>
      <c r="CS39" s="609"/>
      <c r="CT39" s="609"/>
      <c r="CU39" s="609"/>
      <c r="CV39" s="609"/>
      <c r="CW39" s="609"/>
      <c r="CX39" s="609"/>
    </row>
    <row r="40" spans="1:102" s="44" customFormat="1" ht="11.25" customHeight="1" x14ac:dyDescent="0.2">
      <c r="A40" s="597" t="s">
        <v>256</v>
      </c>
      <c r="B40" s="598"/>
      <c r="C40" s="598"/>
      <c r="D40" s="598"/>
      <c r="E40" s="598"/>
      <c r="F40" s="598"/>
      <c r="G40" s="598"/>
      <c r="H40" s="599"/>
      <c r="I40" s="110"/>
      <c r="J40" s="600" t="s">
        <v>257</v>
      </c>
      <c r="K40" s="600"/>
      <c r="L40" s="600"/>
      <c r="M40" s="600"/>
      <c r="N40" s="600"/>
      <c r="O40" s="600"/>
      <c r="P40" s="600"/>
      <c r="Q40" s="600"/>
      <c r="R40" s="600"/>
      <c r="S40" s="600"/>
      <c r="T40" s="600"/>
      <c r="U40" s="600"/>
      <c r="V40" s="600"/>
      <c r="W40" s="600"/>
      <c r="X40" s="600"/>
      <c r="Y40" s="600"/>
      <c r="Z40" s="600"/>
      <c r="AA40" s="600"/>
      <c r="AB40" s="600"/>
      <c r="AC40" s="600"/>
      <c r="AD40" s="600"/>
      <c r="AE40" s="600"/>
      <c r="AF40" s="600"/>
      <c r="AG40" s="600"/>
      <c r="AH40" s="600"/>
      <c r="AI40" s="600"/>
      <c r="AJ40" s="600"/>
      <c r="AK40" s="600"/>
      <c r="AL40" s="600"/>
      <c r="AM40" s="600"/>
      <c r="AN40" s="600"/>
      <c r="AO40" s="600"/>
      <c r="AP40" s="600"/>
      <c r="AQ40" s="600"/>
      <c r="AR40" s="600"/>
      <c r="AS40" s="600"/>
      <c r="AT40" s="600"/>
      <c r="AU40" s="600"/>
      <c r="AV40" s="600"/>
      <c r="AW40" s="600"/>
      <c r="AX40" s="600"/>
      <c r="AY40" s="600"/>
      <c r="AZ40" s="600"/>
      <c r="BA40" s="600"/>
      <c r="BB40" s="600"/>
      <c r="BC40" s="600"/>
      <c r="BD40" s="600"/>
      <c r="BE40" s="600"/>
      <c r="BF40" s="600"/>
      <c r="BG40" s="600"/>
      <c r="BH40" s="600"/>
      <c r="BI40" s="600"/>
      <c r="BJ40" s="600"/>
      <c r="BK40" s="600"/>
      <c r="BL40" s="600"/>
      <c r="BM40" s="600"/>
      <c r="BN40" s="600"/>
      <c r="BO40" s="600"/>
      <c r="BP40" s="600"/>
      <c r="BQ40" s="600"/>
      <c r="BR40" s="600"/>
      <c r="BS40" s="600"/>
      <c r="BT40" s="600"/>
      <c r="BU40" s="600"/>
      <c r="BV40" s="600"/>
      <c r="BW40" s="601"/>
      <c r="BX40" s="597" t="s">
        <v>201</v>
      </c>
      <c r="BY40" s="598"/>
      <c r="BZ40" s="598"/>
      <c r="CA40" s="598"/>
      <c r="CB40" s="598"/>
      <c r="CC40" s="598"/>
      <c r="CD40" s="598"/>
      <c r="CE40" s="598"/>
      <c r="CF40" s="598"/>
      <c r="CG40" s="599"/>
      <c r="CH40" s="608">
        <f>SUM(CH41:CX44)</f>
        <v>0</v>
      </c>
      <c r="CI40" s="609"/>
      <c r="CJ40" s="609"/>
      <c r="CK40" s="609"/>
      <c r="CL40" s="609"/>
      <c r="CM40" s="609"/>
      <c r="CN40" s="609"/>
      <c r="CO40" s="609"/>
      <c r="CP40" s="609"/>
      <c r="CQ40" s="609"/>
      <c r="CR40" s="609"/>
      <c r="CS40" s="609"/>
      <c r="CT40" s="609"/>
      <c r="CU40" s="609"/>
      <c r="CV40" s="609"/>
      <c r="CW40" s="609"/>
      <c r="CX40" s="609"/>
    </row>
    <row r="41" spans="1:102" s="44" customFormat="1" ht="11.25" customHeight="1" x14ac:dyDescent="0.2">
      <c r="A41" s="597" t="s">
        <v>258</v>
      </c>
      <c r="B41" s="598"/>
      <c r="C41" s="598"/>
      <c r="D41" s="598"/>
      <c r="E41" s="598"/>
      <c r="F41" s="598"/>
      <c r="G41" s="598"/>
      <c r="H41" s="599"/>
      <c r="I41" s="110"/>
      <c r="J41" s="600" t="s">
        <v>259</v>
      </c>
      <c r="K41" s="600"/>
      <c r="L41" s="600"/>
      <c r="M41" s="600"/>
      <c r="N41" s="600"/>
      <c r="O41" s="600"/>
      <c r="P41" s="600"/>
      <c r="Q41" s="600"/>
      <c r="R41" s="600"/>
      <c r="S41" s="600"/>
      <c r="T41" s="600"/>
      <c r="U41" s="600"/>
      <c r="V41" s="600"/>
      <c r="W41" s="600"/>
      <c r="X41" s="600"/>
      <c r="Y41" s="600"/>
      <c r="Z41" s="600"/>
      <c r="AA41" s="600"/>
      <c r="AB41" s="600"/>
      <c r="AC41" s="600"/>
      <c r="AD41" s="600"/>
      <c r="AE41" s="600"/>
      <c r="AF41" s="600"/>
      <c r="AG41" s="600"/>
      <c r="AH41" s="600"/>
      <c r="AI41" s="600"/>
      <c r="AJ41" s="600"/>
      <c r="AK41" s="600"/>
      <c r="AL41" s="600"/>
      <c r="AM41" s="600"/>
      <c r="AN41" s="600"/>
      <c r="AO41" s="600"/>
      <c r="AP41" s="600"/>
      <c r="AQ41" s="600"/>
      <c r="AR41" s="600"/>
      <c r="AS41" s="600"/>
      <c r="AT41" s="600"/>
      <c r="AU41" s="600"/>
      <c r="AV41" s="600"/>
      <c r="AW41" s="600"/>
      <c r="AX41" s="600"/>
      <c r="AY41" s="600"/>
      <c r="AZ41" s="600"/>
      <c r="BA41" s="600"/>
      <c r="BB41" s="600"/>
      <c r="BC41" s="600"/>
      <c r="BD41" s="600"/>
      <c r="BE41" s="600"/>
      <c r="BF41" s="600"/>
      <c r="BG41" s="600"/>
      <c r="BH41" s="600"/>
      <c r="BI41" s="600"/>
      <c r="BJ41" s="600"/>
      <c r="BK41" s="600"/>
      <c r="BL41" s="600"/>
      <c r="BM41" s="600"/>
      <c r="BN41" s="600"/>
      <c r="BO41" s="600"/>
      <c r="BP41" s="600"/>
      <c r="BQ41" s="600"/>
      <c r="BR41" s="600"/>
      <c r="BS41" s="600"/>
      <c r="BT41" s="600"/>
      <c r="BU41" s="600"/>
      <c r="BV41" s="600"/>
      <c r="BW41" s="601"/>
      <c r="BX41" s="597" t="s">
        <v>201</v>
      </c>
      <c r="BY41" s="598"/>
      <c r="BZ41" s="598"/>
      <c r="CA41" s="598"/>
      <c r="CB41" s="598"/>
      <c r="CC41" s="598"/>
      <c r="CD41" s="598"/>
      <c r="CE41" s="598"/>
      <c r="CF41" s="598"/>
      <c r="CG41" s="599"/>
      <c r="CH41" s="608"/>
      <c r="CI41" s="609"/>
      <c r="CJ41" s="609"/>
      <c r="CK41" s="609"/>
      <c r="CL41" s="609"/>
      <c r="CM41" s="609"/>
      <c r="CN41" s="609"/>
      <c r="CO41" s="609"/>
      <c r="CP41" s="609"/>
      <c r="CQ41" s="609"/>
      <c r="CR41" s="609"/>
      <c r="CS41" s="609"/>
      <c r="CT41" s="609"/>
      <c r="CU41" s="609"/>
      <c r="CV41" s="609"/>
      <c r="CW41" s="609"/>
      <c r="CX41" s="609"/>
    </row>
    <row r="42" spans="1:102" s="44" customFormat="1" ht="22.5" customHeight="1" x14ac:dyDescent="0.2">
      <c r="A42" s="597" t="s">
        <v>260</v>
      </c>
      <c r="B42" s="598"/>
      <c r="C42" s="598"/>
      <c r="D42" s="598"/>
      <c r="E42" s="598"/>
      <c r="F42" s="598"/>
      <c r="G42" s="598"/>
      <c r="H42" s="599"/>
      <c r="I42" s="110"/>
      <c r="J42" s="600" t="s">
        <v>261</v>
      </c>
      <c r="K42" s="600"/>
      <c r="L42" s="600"/>
      <c r="M42" s="600"/>
      <c r="N42" s="600"/>
      <c r="O42" s="600"/>
      <c r="P42" s="600"/>
      <c r="Q42" s="600"/>
      <c r="R42" s="600"/>
      <c r="S42" s="600"/>
      <c r="T42" s="600"/>
      <c r="U42" s="600"/>
      <c r="V42" s="600"/>
      <c r="W42" s="600"/>
      <c r="X42" s="600"/>
      <c r="Y42" s="600"/>
      <c r="Z42" s="600"/>
      <c r="AA42" s="600"/>
      <c r="AB42" s="600"/>
      <c r="AC42" s="600"/>
      <c r="AD42" s="600"/>
      <c r="AE42" s="600"/>
      <c r="AF42" s="600"/>
      <c r="AG42" s="600"/>
      <c r="AH42" s="600"/>
      <c r="AI42" s="600"/>
      <c r="AJ42" s="600"/>
      <c r="AK42" s="600"/>
      <c r="AL42" s="600"/>
      <c r="AM42" s="600"/>
      <c r="AN42" s="600"/>
      <c r="AO42" s="600"/>
      <c r="AP42" s="600"/>
      <c r="AQ42" s="600"/>
      <c r="AR42" s="600"/>
      <c r="AS42" s="600"/>
      <c r="AT42" s="600"/>
      <c r="AU42" s="600"/>
      <c r="AV42" s="600"/>
      <c r="AW42" s="600"/>
      <c r="AX42" s="600"/>
      <c r="AY42" s="600"/>
      <c r="AZ42" s="600"/>
      <c r="BA42" s="600"/>
      <c r="BB42" s="600"/>
      <c r="BC42" s="600"/>
      <c r="BD42" s="600"/>
      <c r="BE42" s="600"/>
      <c r="BF42" s="600"/>
      <c r="BG42" s="600"/>
      <c r="BH42" s="600"/>
      <c r="BI42" s="600"/>
      <c r="BJ42" s="600"/>
      <c r="BK42" s="600"/>
      <c r="BL42" s="600"/>
      <c r="BM42" s="600"/>
      <c r="BN42" s="600"/>
      <c r="BO42" s="600"/>
      <c r="BP42" s="600"/>
      <c r="BQ42" s="600"/>
      <c r="BR42" s="600"/>
      <c r="BS42" s="600"/>
      <c r="BT42" s="600"/>
      <c r="BU42" s="600"/>
      <c r="BV42" s="600"/>
      <c r="BW42" s="601"/>
      <c r="BX42" s="597" t="s">
        <v>201</v>
      </c>
      <c r="BY42" s="598"/>
      <c r="BZ42" s="598"/>
      <c r="CA42" s="598"/>
      <c r="CB42" s="598"/>
      <c r="CC42" s="598"/>
      <c r="CD42" s="598"/>
      <c r="CE42" s="598"/>
      <c r="CF42" s="598"/>
      <c r="CG42" s="599"/>
      <c r="CH42" s="608"/>
      <c r="CI42" s="609"/>
      <c r="CJ42" s="609"/>
      <c r="CK42" s="609"/>
      <c r="CL42" s="609"/>
      <c r="CM42" s="609"/>
      <c r="CN42" s="609"/>
      <c r="CO42" s="609"/>
      <c r="CP42" s="609"/>
      <c r="CQ42" s="609"/>
      <c r="CR42" s="609"/>
      <c r="CS42" s="609"/>
      <c r="CT42" s="609"/>
      <c r="CU42" s="609"/>
      <c r="CV42" s="609"/>
      <c r="CW42" s="609"/>
      <c r="CX42" s="609"/>
    </row>
    <row r="43" spans="1:102" s="44" customFormat="1" ht="11.25" customHeight="1" x14ac:dyDescent="0.2">
      <c r="A43" s="597" t="s">
        <v>262</v>
      </c>
      <c r="B43" s="598"/>
      <c r="C43" s="598"/>
      <c r="D43" s="598"/>
      <c r="E43" s="598"/>
      <c r="F43" s="598"/>
      <c r="G43" s="598"/>
      <c r="H43" s="599"/>
      <c r="I43" s="110"/>
      <c r="J43" s="600" t="s">
        <v>263</v>
      </c>
      <c r="K43" s="600"/>
      <c r="L43" s="600"/>
      <c r="M43" s="600"/>
      <c r="N43" s="600"/>
      <c r="O43" s="600"/>
      <c r="P43" s="600"/>
      <c r="Q43" s="600"/>
      <c r="R43" s="600"/>
      <c r="S43" s="600"/>
      <c r="T43" s="600"/>
      <c r="U43" s="600"/>
      <c r="V43" s="600"/>
      <c r="W43" s="600"/>
      <c r="X43" s="600"/>
      <c r="Y43" s="600"/>
      <c r="Z43" s="600"/>
      <c r="AA43" s="600"/>
      <c r="AB43" s="600"/>
      <c r="AC43" s="600"/>
      <c r="AD43" s="600"/>
      <c r="AE43" s="600"/>
      <c r="AF43" s="600"/>
      <c r="AG43" s="600"/>
      <c r="AH43" s="600"/>
      <c r="AI43" s="600"/>
      <c r="AJ43" s="600"/>
      <c r="AK43" s="600"/>
      <c r="AL43" s="600"/>
      <c r="AM43" s="600"/>
      <c r="AN43" s="600"/>
      <c r="AO43" s="600"/>
      <c r="AP43" s="600"/>
      <c r="AQ43" s="600"/>
      <c r="AR43" s="600"/>
      <c r="AS43" s="600"/>
      <c r="AT43" s="600"/>
      <c r="AU43" s="600"/>
      <c r="AV43" s="600"/>
      <c r="AW43" s="600"/>
      <c r="AX43" s="600"/>
      <c r="AY43" s="600"/>
      <c r="AZ43" s="600"/>
      <c r="BA43" s="600"/>
      <c r="BB43" s="600"/>
      <c r="BC43" s="600"/>
      <c r="BD43" s="600"/>
      <c r="BE43" s="600"/>
      <c r="BF43" s="600"/>
      <c r="BG43" s="600"/>
      <c r="BH43" s="600"/>
      <c r="BI43" s="600"/>
      <c r="BJ43" s="600"/>
      <c r="BK43" s="600"/>
      <c r="BL43" s="600"/>
      <c r="BM43" s="600"/>
      <c r="BN43" s="600"/>
      <c r="BO43" s="600"/>
      <c r="BP43" s="600"/>
      <c r="BQ43" s="600"/>
      <c r="BR43" s="600"/>
      <c r="BS43" s="600"/>
      <c r="BT43" s="600"/>
      <c r="BU43" s="600"/>
      <c r="BV43" s="600"/>
      <c r="BW43" s="601"/>
      <c r="BX43" s="597" t="s">
        <v>201</v>
      </c>
      <c r="BY43" s="598"/>
      <c r="BZ43" s="598"/>
      <c r="CA43" s="598"/>
      <c r="CB43" s="598"/>
      <c r="CC43" s="598"/>
      <c r="CD43" s="598"/>
      <c r="CE43" s="598"/>
      <c r="CF43" s="598"/>
      <c r="CG43" s="599"/>
      <c r="CH43" s="608"/>
      <c r="CI43" s="609"/>
      <c r="CJ43" s="609"/>
      <c r="CK43" s="609"/>
      <c r="CL43" s="609"/>
      <c r="CM43" s="609"/>
      <c r="CN43" s="609"/>
      <c r="CO43" s="609"/>
      <c r="CP43" s="609"/>
      <c r="CQ43" s="609"/>
      <c r="CR43" s="609"/>
      <c r="CS43" s="609"/>
      <c r="CT43" s="609"/>
      <c r="CU43" s="609"/>
      <c r="CV43" s="609"/>
      <c r="CW43" s="609"/>
      <c r="CX43" s="609"/>
    </row>
    <row r="44" spans="1:102" s="44" customFormat="1" ht="11.25" customHeight="1" x14ac:dyDescent="0.2">
      <c r="A44" s="597" t="s">
        <v>264</v>
      </c>
      <c r="B44" s="598"/>
      <c r="C44" s="598"/>
      <c r="D44" s="598"/>
      <c r="E44" s="598"/>
      <c r="F44" s="598"/>
      <c r="G44" s="598"/>
      <c r="H44" s="599"/>
      <c r="I44" s="110"/>
      <c r="J44" s="600" t="s">
        <v>215</v>
      </c>
      <c r="K44" s="600"/>
      <c r="L44" s="600"/>
      <c r="M44" s="600"/>
      <c r="N44" s="600"/>
      <c r="O44" s="600"/>
      <c r="P44" s="600"/>
      <c r="Q44" s="600"/>
      <c r="R44" s="600"/>
      <c r="S44" s="600"/>
      <c r="T44" s="600"/>
      <c r="U44" s="600"/>
      <c r="V44" s="600"/>
      <c r="W44" s="600"/>
      <c r="X44" s="600"/>
      <c r="Y44" s="600"/>
      <c r="Z44" s="600"/>
      <c r="AA44" s="600"/>
      <c r="AB44" s="600"/>
      <c r="AC44" s="600"/>
      <c r="AD44" s="600"/>
      <c r="AE44" s="600"/>
      <c r="AF44" s="600"/>
      <c r="AG44" s="600"/>
      <c r="AH44" s="600"/>
      <c r="AI44" s="600"/>
      <c r="AJ44" s="600"/>
      <c r="AK44" s="600"/>
      <c r="AL44" s="600"/>
      <c r="AM44" s="600"/>
      <c r="AN44" s="600"/>
      <c r="AO44" s="600"/>
      <c r="AP44" s="600"/>
      <c r="AQ44" s="600"/>
      <c r="AR44" s="600"/>
      <c r="AS44" s="600"/>
      <c r="AT44" s="600"/>
      <c r="AU44" s="600"/>
      <c r="AV44" s="600"/>
      <c r="AW44" s="600"/>
      <c r="AX44" s="600"/>
      <c r="AY44" s="600"/>
      <c r="AZ44" s="600"/>
      <c r="BA44" s="600"/>
      <c r="BB44" s="600"/>
      <c r="BC44" s="600"/>
      <c r="BD44" s="600"/>
      <c r="BE44" s="600"/>
      <c r="BF44" s="600"/>
      <c r="BG44" s="600"/>
      <c r="BH44" s="600"/>
      <c r="BI44" s="600"/>
      <c r="BJ44" s="600"/>
      <c r="BK44" s="600"/>
      <c r="BL44" s="600"/>
      <c r="BM44" s="600"/>
      <c r="BN44" s="600"/>
      <c r="BO44" s="600"/>
      <c r="BP44" s="600"/>
      <c r="BQ44" s="600"/>
      <c r="BR44" s="600"/>
      <c r="BS44" s="600"/>
      <c r="BT44" s="600"/>
      <c r="BU44" s="600"/>
      <c r="BV44" s="600"/>
      <c r="BW44" s="601"/>
      <c r="BX44" s="597" t="s">
        <v>201</v>
      </c>
      <c r="BY44" s="598"/>
      <c r="BZ44" s="598"/>
      <c r="CA44" s="598"/>
      <c r="CB44" s="598"/>
      <c r="CC44" s="598"/>
      <c r="CD44" s="598"/>
      <c r="CE44" s="598"/>
      <c r="CF44" s="598"/>
      <c r="CG44" s="599"/>
      <c r="CH44" s="608"/>
      <c r="CI44" s="609"/>
      <c r="CJ44" s="609"/>
      <c r="CK44" s="609"/>
      <c r="CL44" s="609"/>
      <c r="CM44" s="609"/>
      <c r="CN44" s="609"/>
      <c r="CO44" s="609"/>
      <c r="CP44" s="609"/>
      <c r="CQ44" s="609"/>
      <c r="CR44" s="609"/>
      <c r="CS44" s="609"/>
      <c r="CT44" s="609"/>
      <c r="CU44" s="609"/>
      <c r="CV44" s="609"/>
      <c r="CW44" s="609"/>
      <c r="CX44" s="609"/>
    </row>
    <row r="45" spans="1:102" s="44" customFormat="1" ht="11.25" customHeight="1" x14ac:dyDescent="0.2">
      <c r="A45" s="610" t="s">
        <v>265</v>
      </c>
      <c r="B45" s="611"/>
      <c r="C45" s="611"/>
      <c r="D45" s="611"/>
      <c r="E45" s="611"/>
      <c r="F45" s="611"/>
      <c r="G45" s="611"/>
      <c r="H45" s="612"/>
      <c r="I45" s="113"/>
      <c r="J45" s="604" t="s">
        <v>266</v>
      </c>
      <c r="K45" s="604"/>
      <c r="L45" s="604"/>
      <c r="M45" s="604"/>
      <c r="N45" s="604"/>
      <c r="O45" s="604"/>
      <c r="P45" s="604"/>
      <c r="Q45" s="604"/>
      <c r="R45" s="604"/>
      <c r="S45" s="604"/>
      <c r="T45" s="604"/>
      <c r="U45" s="604"/>
      <c r="V45" s="604"/>
      <c r="W45" s="604"/>
      <c r="X45" s="604"/>
      <c r="Y45" s="604"/>
      <c r="Z45" s="604"/>
      <c r="AA45" s="604"/>
      <c r="AB45" s="604"/>
      <c r="AC45" s="604"/>
      <c r="AD45" s="604"/>
      <c r="AE45" s="604"/>
      <c r="AF45" s="604"/>
      <c r="AG45" s="604"/>
      <c r="AH45" s="604"/>
      <c r="AI45" s="604"/>
      <c r="AJ45" s="604"/>
      <c r="AK45" s="604"/>
      <c r="AL45" s="604"/>
      <c r="AM45" s="604"/>
      <c r="AN45" s="604"/>
      <c r="AO45" s="604"/>
      <c r="AP45" s="604"/>
      <c r="AQ45" s="604"/>
      <c r="AR45" s="604"/>
      <c r="AS45" s="604"/>
      <c r="AT45" s="604"/>
      <c r="AU45" s="604"/>
      <c r="AV45" s="604"/>
      <c r="AW45" s="604"/>
      <c r="AX45" s="604"/>
      <c r="AY45" s="604"/>
      <c r="AZ45" s="604"/>
      <c r="BA45" s="604"/>
      <c r="BB45" s="604"/>
      <c r="BC45" s="604"/>
      <c r="BD45" s="604"/>
      <c r="BE45" s="604"/>
      <c r="BF45" s="604"/>
      <c r="BG45" s="604"/>
      <c r="BH45" s="604"/>
      <c r="BI45" s="604"/>
      <c r="BJ45" s="604"/>
      <c r="BK45" s="604"/>
      <c r="BL45" s="604"/>
      <c r="BM45" s="604"/>
      <c r="BN45" s="604"/>
      <c r="BO45" s="604"/>
      <c r="BP45" s="604"/>
      <c r="BQ45" s="604"/>
      <c r="BR45" s="604"/>
      <c r="BS45" s="604"/>
      <c r="BT45" s="604"/>
      <c r="BU45" s="604"/>
      <c r="BV45" s="604"/>
      <c r="BW45" s="605"/>
      <c r="BX45" s="597" t="s">
        <v>201</v>
      </c>
      <c r="BY45" s="598"/>
      <c r="BZ45" s="598"/>
      <c r="CA45" s="598"/>
      <c r="CB45" s="598"/>
      <c r="CC45" s="598"/>
      <c r="CD45" s="598"/>
      <c r="CE45" s="598"/>
      <c r="CF45" s="598"/>
      <c r="CG45" s="599"/>
      <c r="CH45" s="606">
        <v>280.82</v>
      </c>
      <c r="CI45" s="607"/>
      <c r="CJ45" s="607"/>
      <c r="CK45" s="607"/>
      <c r="CL45" s="607"/>
      <c r="CM45" s="607"/>
      <c r="CN45" s="607"/>
      <c r="CO45" s="607"/>
      <c r="CP45" s="607"/>
      <c r="CQ45" s="607"/>
      <c r="CR45" s="607"/>
      <c r="CS45" s="607"/>
      <c r="CT45" s="607"/>
      <c r="CU45" s="607"/>
      <c r="CV45" s="607"/>
      <c r="CW45" s="607"/>
      <c r="CX45" s="607"/>
    </row>
    <row r="46" spans="1:102" s="44" customFormat="1" ht="11.25" customHeight="1" x14ac:dyDescent="0.2">
      <c r="A46" s="610" t="s">
        <v>267</v>
      </c>
      <c r="B46" s="611"/>
      <c r="C46" s="611"/>
      <c r="D46" s="611"/>
      <c r="E46" s="611"/>
      <c r="F46" s="611"/>
      <c r="G46" s="611"/>
      <c r="H46" s="612"/>
      <c r="I46" s="113"/>
      <c r="J46" s="604" t="s">
        <v>268</v>
      </c>
      <c r="K46" s="604"/>
      <c r="L46" s="604"/>
      <c r="M46" s="604"/>
      <c r="N46" s="604"/>
      <c r="O46" s="604"/>
      <c r="P46" s="604"/>
      <c r="Q46" s="604"/>
      <c r="R46" s="604"/>
      <c r="S46" s="604"/>
      <c r="T46" s="604"/>
      <c r="U46" s="604"/>
      <c r="V46" s="604"/>
      <c r="W46" s="604"/>
      <c r="X46" s="604"/>
      <c r="Y46" s="604"/>
      <c r="Z46" s="604"/>
      <c r="AA46" s="604"/>
      <c r="AB46" s="604"/>
      <c r="AC46" s="604"/>
      <c r="AD46" s="604"/>
      <c r="AE46" s="604"/>
      <c r="AF46" s="604"/>
      <c r="AG46" s="604"/>
      <c r="AH46" s="604"/>
      <c r="AI46" s="604"/>
      <c r="AJ46" s="604"/>
      <c r="AK46" s="604"/>
      <c r="AL46" s="604"/>
      <c r="AM46" s="604"/>
      <c r="AN46" s="604"/>
      <c r="AO46" s="604"/>
      <c r="AP46" s="604"/>
      <c r="AQ46" s="604"/>
      <c r="AR46" s="604"/>
      <c r="AS46" s="604"/>
      <c r="AT46" s="604"/>
      <c r="AU46" s="604"/>
      <c r="AV46" s="604"/>
      <c r="AW46" s="604"/>
      <c r="AX46" s="604"/>
      <c r="AY46" s="604"/>
      <c r="AZ46" s="604"/>
      <c r="BA46" s="604"/>
      <c r="BB46" s="604"/>
      <c r="BC46" s="604"/>
      <c r="BD46" s="604"/>
      <c r="BE46" s="604"/>
      <c r="BF46" s="604"/>
      <c r="BG46" s="604"/>
      <c r="BH46" s="604"/>
      <c r="BI46" s="604"/>
      <c r="BJ46" s="604"/>
      <c r="BK46" s="604"/>
      <c r="BL46" s="604"/>
      <c r="BM46" s="604"/>
      <c r="BN46" s="604"/>
      <c r="BO46" s="604"/>
      <c r="BP46" s="604"/>
      <c r="BQ46" s="604"/>
      <c r="BR46" s="604"/>
      <c r="BS46" s="604"/>
      <c r="BT46" s="604"/>
      <c r="BU46" s="604"/>
      <c r="BV46" s="604"/>
      <c r="BW46" s="605"/>
      <c r="BX46" s="597" t="s">
        <v>201</v>
      </c>
      <c r="BY46" s="598"/>
      <c r="BZ46" s="598"/>
      <c r="CA46" s="598"/>
      <c r="CB46" s="598"/>
      <c r="CC46" s="598"/>
      <c r="CD46" s="598"/>
      <c r="CE46" s="598"/>
      <c r="CF46" s="598"/>
      <c r="CG46" s="599"/>
      <c r="CH46" s="606">
        <f>SUM(CH47:CX52)</f>
        <v>9.5888000000000009</v>
      </c>
      <c r="CI46" s="607"/>
      <c r="CJ46" s="607"/>
      <c r="CK46" s="607"/>
      <c r="CL46" s="607"/>
      <c r="CM46" s="607"/>
      <c r="CN46" s="607"/>
      <c r="CO46" s="607"/>
      <c r="CP46" s="607"/>
      <c r="CQ46" s="607"/>
      <c r="CR46" s="607"/>
      <c r="CS46" s="607"/>
      <c r="CT46" s="607"/>
      <c r="CU46" s="607"/>
      <c r="CV46" s="607"/>
      <c r="CW46" s="607"/>
      <c r="CX46" s="607"/>
    </row>
    <row r="47" spans="1:102" s="44" customFormat="1" ht="11.25" customHeight="1" x14ac:dyDescent="0.2">
      <c r="A47" s="597" t="s">
        <v>269</v>
      </c>
      <c r="B47" s="598"/>
      <c r="C47" s="598"/>
      <c r="D47" s="598"/>
      <c r="E47" s="598"/>
      <c r="F47" s="598"/>
      <c r="G47" s="598"/>
      <c r="H47" s="599"/>
      <c r="I47" s="110"/>
      <c r="J47" s="600" t="s">
        <v>270</v>
      </c>
      <c r="K47" s="600"/>
      <c r="L47" s="600"/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0"/>
      <c r="X47" s="600"/>
      <c r="Y47" s="600"/>
      <c r="Z47" s="600"/>
      <c r="AA47" s="600"/>
      <c r="AB47" s="600"/>
      <c r="AC47" s="600"/>
      <c r="AD47" s="600"/>
      <c r="AE47" s="600"/>
      <c r="AF47" s="600"/>
      <c r="AG47" s="600"/>
      <c r="AH47" s="600"/>
      <c r="AI47" s="600"/>
      <c r="AJ47" s="600"/>
      <c r="AK47" s="600"/>
      <c r="AL47" s="600"/>
      <c r="AM47" s="600"/>
      <c r="AN47" s="600"/>
      <c r="AO47" s="600"/>
      <c r="AP47" s="600"/>
      <c r="AQ47" s="600"/>
      <c r="AR47" s="600"/>
      <c r="AS47" s="600"/>
      <c r="AT47" s="600"/>
      <c r="AU47" s="600"/>
      <c r="AV47" s="600"/>
      <c r="AW47" s="600"/>
      <c r="AX47" s="600"/>
      <c r="AY47" s="600"/>
      <c r="AZ47" s="600"/>
      <c r="BA47" s="600"/>
      <c r="BB47" s="600"/>
      <c r="BC47" s="600"/>
      <c r="BD47" s="600"/>
      <c r="BE47" s="600"/>
      <c r="BF47" s="600"/>
      <c r="BG47" s="600"/>
      <c r="BH47" s="600"/>
      <c r="BI47" s="600"/>
      <c r="BJ47" s="600"/>
      <c r="BK47" s="600"/>
      <c r="BL47" s="600"/>
      <c r="BM47" s="600"/>
      <c r="BN47" s="600"/>
      <c r="BO47" s="600"/>
      <c r="BP47" s="600"/>
      <c r="BQ47" s="600"/>
      <c r="BR47" s="600"/>
      <c r="BS47" s="600"/>
      <c r="BT47" s="600"/>
      <c r="BU47" s="600"/>
      <c r="BV47" s="600"/>
      <c r="BW47" s="601"/>
      <c r="BX47" s="597" t="s">
        <v>201</v>
      </c>
      <c r="BY47" s="598"/>
      <c r="BZ47" s="598"/>
      <c r="CA47" s="598"/>
      <c r="CB47" s="598"/>
      <c r="CC47" s="598"/>
      <c r="CD47" s="598"/>
      <c r="CE47" s="598"/>
      <c r="CF47" s="598"/>
      <c r="CG47" s="599"/>
      <c r="CH47" s="608"/>
      <c r="CI47" s="609"/>
      <c r="CJ47" s="609"/>
      <c r="CK47" s="609"/>
      <c r="CL47" s="609"/>
      <c r="CM47" s="609"/>
      <c r="CN47" s="609"/>
      <c r="CO47" s="609"/>
      <c r="CP47" s="609"/>
      <c r="CQ47" s="609"/>
      <c r="CR47" s="609"/>
      <c r="CS47" s="609"/>
      <c r="CT47" s="609"/>
      <c r="CU47" s="609"/>
      <c r="CV47" s="609"/>
      <c r="CW47" s="609"/>
      <c r="CX47" s="609"/>
    </row>
    <row r="48" spans="1:102" s="44" customFormat="1" ht="11.25" customHeight="1" x14ac:dyDescent="0.2">
      <c r="A48" s="597" t="s">
        <v>271</v>
      </c>
      <c r="B48" s="598"/>
      <c r="C48" s="598"/>
      <c r="D48" s="598"/>
      <c r="E48" s="598"/>
      <c r="F48" s="598"/>
      <c r="G48" s="598"/>
      <c r="H48" s="599"/>
      <c r="I48" s="110"/>
      <c r="J48" s="600" t="s">
        <v>272</v>
      </c>
      <c r="K48" s="600"/>
      <c r="L48" s="600"/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600"/>
      <c r="Y48" s="600"/>
      <c r="Z48" s="600"/>
      <c r="AA48" s="600"/>
      <c r="AB48" s="600"/>
      <c r="AC48" s="600"/>
      <c r="AD48" s="600"/>
      <c r="AE48" s="600"/>
      <c r="AF48" s="600"/>
      <c r="AG48" s="600"/>
      <c r="AH48" s="600"/>
      <c r="AI48" s="600"/>
      <c r="AJ48" s="600"/>
      <c r="AK48" s="600"/>
      <c r="AL48" s="600"/>
      <c r="AM48" s="600"/>
      <c r="AN48" s="600"/>
      <c r="AO48" s="600"/>
      <c r="AP48" s="600"/>
      <c r="AQ48" s="600"/>
      <c r="AR48" s="600"/>
      <c r="AS48" s="600"/>
      <c r="AT48" s="600"/>
      <c r="AU48" s="600"/>
      <c r="AV48" s="600"/>
      <c r="AW48" s="600"/>
      <c r="AX48" s="600"/>
      <c r="AY48" s="600"/>
      <c r="AZ48" s="600"/>
      <c r="BA48" s="600"/>
      <c r="BB48" s="600"/>
      <c r="BC48" s="600"/>
      <c r="BD48" s="600"/>
      <c r="BE48" s="600"/>
      <c r="BF48" s="600"/>
      <c r="BG48" s="600"/>
      <c r="BH48" s="600"/>
      <c r="BI48" s="600"/>
      <c r="BJ48" s="600"/>
      <c r="BK48" s="600"/>
      <c r="BL48" s="600"/>
      <c r="BM48" s="600"/>
      <c r="BN48" s="600"/>
      <c r="BO48" s="600"/>
      <c r="BP48" s="600"/>
      <c r="BQ48" s="600"/>
      <c r="BR48" s="600"/>
      <c r="BS48" s="600"/>
      <c r="BT48" s="600"/>
      <c r="BU48" s="600"/>
      <c r="BV48" s="600"/>
      <c r="BW48" s="601"/>
      <c r="BX48" s="597" t="s">
        <v>201</v>
      </c>
      <c r="BY48" s="598"/>
      <c r="BZ48" s="598"/>
      <c r="CA48" s="598"/>
      <c r="CB48" s="598"/>
      <c r="CC48" s="598"/>
      <c r="CD48" s="598"/>
      <c r="CE48" s="598"/>
      <c r="CF48" s="598"/>
      <c r="CG48" s="599"/>
      <c r="CH48" s="608">
        <v>9.5888000000000009</v>
      </c>
      <c r="CI48" s="609"/>
      <c r="CJ48" s="609"/>
      <c r="CK48" s="609"/>
      <c r="CL48" s="609"/>
      <c r="CM48" s="609"/>
      <c r="CN48" s="609"/>
      <c r="CO48" s="609"/>
      <c r="CP48" s="609"/>
      <c r="CQ48" s="609"/>
      <c r="CR48" s="609"/>
      <c r="CS48" s="609"/>
      <c r="CT48" s="609"/>
      <c r="CU48" s="609"/>
      <c r="CV48" s="609"/>
      <c r="CW48" s="609"/>
      <c r="CX48" s="609"/>
    </row>
    <row r="49" spans="1:102" s="44" customFormat="1" ht="11.25" customHeight="1" x14ac:dyDescent="0.2">
      <c r="A49" s="597" t="s">
        <v>273</v>
      </c>
      <c r="B49" s="598"/>
      <c r="C49" s="598"/>
      <c r="D49" s="598"/>
      <c r="E49" s="598"/>
      <c r="F49" s="598"/>
      <c r="G49" s="598"/>
      <c r="H49" s="599"/>
      <c r="I49" s="110"/>
      <c r="J49" s="600" t="s">
        <v>274</v>
      </c>
      <c r="K49" s="600"/>
      <c r="L49" s="600"/>
      <c r="M49" s="600"/>
      <c r="N49" s="600"/>
      <c r="O49" s="600"/>
      <c r="P49" s="600"/>
      <c r="Q49" s="600"/>
      <c r="R49" s="600"/>
      <c r="S49" s="600"/>
      <c r="T49" s="600"/>
      <c r="U49" s="600"/>
      <c r="V49" s="600"/>
      <c r="W49" s="600"/>
      <c r="X49" s="600"/>
      <c r="Y49" s="600"/>
      <c r="Z49" s="600"/>
      <c r="AA49" s="600"/>
      <c r="AB49" s="600"/>
      <c r="AC49" s="600"/>
      <c r="AD49" s="600"/>
      <c r="AE49" s="600"/>
      <c r="AF49" s="600"/>
      <c r="AG49" s="600"/>
      <c r="AH49" s="600"/>
      <c r="AI49" s="600"/>
      <c r="AJ49" s="600"/>
      <c r="AK49" s="600"/>
      <c r="AL49" s="600"/>
      <c r="AM49" s="600"/>
      <c r="AN49" s="600"/>
      <c r="AO49" s="600"/>
      <c r="AP49" s="600"/>
      <c r="AQ49" s="600"/>
      <c r="AR49" s="600"/>
      <c r="AS49" s="600"/>
      <c r="AT49" s="600"/>
      <c r="AU49" s="600"/>
      <c r="AV49" s="600"/>
      <c r="AW49" s="600"/>
      <c r="AX49" s="600"/>
      <c r="AY49" s="600"/>
      <c r="AZ49" s="600"/>
      <c r="BA49" s="600"/>
      <c r="BB49" s="600"/>
      <c r="BC49" s="600"/>
      <c r="BD49" s="600"/>
      <c r="BE49" s="600"/>
      <c r="BF49" s="600"/>
      <c r="BG49" s="600"/>
      <c r="BH49" s="600"/>
      <c r="BI49" s="600"/>
      <c r="BJ49" s="600"/>
      <c r="BK49" s="600"/>
      <c r="BL49" s="600"/>
      <c r="BM49" s="600"/>
      <c r="BN49" s="600"/>
      <c r="BO49" s="600"/>
      <c r="BP49" s="600"/>
      <c r="BQ49" s="600"/>
      <c r="BR49" s="600"/>
      <c r="BS49" s="600"/>
      <c r="BT49" s="600"/>
      <c r="BU49" s="600"/>
      <c r="BV49" s="600"/>
      <c r="BW49" s="601"/>
      <c r="BX49" s="597" t="s">
        <v>201</v>
      </c>
      <c r="BY49" s="598"/>
      <c r="BZ49" s="598"/>
      <c r="CA49" s="598"/>
      <c r="CB49" s="598"/>
      <c r="CC49" s="598"/>
      <c r="CD49" s="598"/>
      <c r="CE49" s="598"/>
      <c r="CF49" s="598"/>
      <c r="CG49" s="599"/>
      <c r="CH49" s="608"/>
      <c r="CI49" s="609"/>
      <c r="CJ49" s="609"/>
      <c r="CK49" s="609"/>
      <c r="CL49" s="609"/>
      <c r="CM49" s="609"/>
      <c r="CN49" s="609"/>
      <c r="CO49" s="609"/>
      <c r="CP49" s="609"/>
      <c r="CQ49" s="609"/>
      <c r="CR49" s="609"/>
      <c r="CS49" s="609"/>
      <c r="CT49" s="609"/>
      <c r="CU49" s="609"/>
      <c r="CV49" s="609"/>
      <c r="CW49" s="609"/>
      <c r="CX49" s="609"/>
    </row>
    <row r="50" spans="1:102" s="44" customFormat="1" ht="11.25" customHeight="1" x14ac:dyDescent="0.2">
      <c r="A50" s="597" t="s">
        <v>275</v>
      </c>
      <c r="B50" s="598"/>
      <c r="C50" s="598"/>
      <c r="D50" s="598"/>
      <c r="E50" s="598"/>
      <c r="F50" s="598"/>
      <c r="G50" s="598"/>
      <c r="H50" s="599"/>
      <c r="I50" s="110"/>
      <c r="J50" s="600" t="s">
        <v>276</v>
      </c>
      <c r="K50" s="600"/>
      <c r="L50" s="600"/>
      <c r="M50" s="600"/>
      <c r="N50" s="600"/>
      <c r="O50" s="600"/>
      <c r="P50" s="600"/>
      <c r="Q50" s="600"/>
      <c r="R50" s="600"/>
      <c r="S50" s="600"/>
      <c r="T50" s="600"/>
      <c r="U50" s="600"/>
      <c r="V50" s="600"/>
      <c r="W50" s="600"/>
      <c r="X50" s="600"/>
      <c r="Y50" s="600"/>
      <c r="Z50" s="600"/>
      <c r="AA50" s="600"/>
      <c r="AB50" s="600"/>
      <c r="AC50" s="600"/>
      <c r="AD50" s="600"/>
      <c r="AE50" s="600"/>
      <c r="AF50" s="600"/>
      <c r="AG50" s="600"/>
      <c r="AH50" s="600"/>
      <c r="AI50" s="600"/>
      <c r="AJ50" s="600"/>
      <c r="AK50" s="600"/>
      <c r="AL50" s="600"/>
      <c r="AM50" s="600"/>
      <c r="AN50" s="600"/>
      <c r="AO50" s="600"/>
      <c r="AP50" s="600"/>
      <c r="AQ50" s="600"/>
      <c r="AR50" s="600"/>
      <c r="AS50" s="600"/>
      <c r="AT50" s="600"/>
      <c r="AU50" s="600"/>
      <c r="AV50" s="600"/>
      <c r="AW50" s="600"/>
      <c r="AX50" s="600"/>
      <c r="AY50" s="600"/>
      <c r="AZ50" s="600"/>
      <c r="BA50" s="600"/>
      <c r="BB50" s="600"/>
      <c r="BC50" s="600"/>
      <c r="BD50" s="600"/>
      <c r="BE50" s="600"/>
      <c r="BF50" s="600"/>
      <c r="BG50" s="600"/>
      <c r="BH50" s="600"/>
      <c r="BI50" s="600"/>
      <c r="BJ50" s="600"/>
      <c r="BK50" s="600"/>
      <c r="BL50" s="600"/>
      <c r="BM50" s="600"/>
      <c r="BN50" s="600"/>
      <c r="BO50" s="600"/>
      <c r="BP50" s="600"/>
      <c r="BQ50" s="600"/>
      <c r="BR50" s="600"/>
      <c r="BS50" s="600"/>
      <c r="BT50" s="600"/>
      <c r="BU50" s="600"/>
      <c r="BV50" s="600"/>
      <c r="BW50" s="601"/>
      <c r="BX50" s="597" t="s">
        <v>201</v>
      </c>
      <c r="BY50" s="598"/>
      <c r="BZ50" s="598"/>
      <c r="CA50" s="598"/>
      <c r="CB50" s="598"/>
      <c r="CC50" s="598"/>
      <c r="CD50" s="598"/>
      <c r="CE50" s="598"/>
      <c r="CF50" s="598"/>
      <c r="CG50" s="599"/>
      <c r="CH50" s="608"/>
      <c r="CI50" s="609"/>
      <c r="CJ50" s="609"/>
      <c r="CK50" s="609"/>
      <c r="CL50" s="609"/>
      <c r="CM50" s="609"/>
      <c r="CN50" s="609"/>
      <c r="CO50" s="609"/>
      <c r="CP50" s="609"/>
      <c r="CQ50" s="609"/>
      <c r="CR50" s="609"/>
      <c r="CS50" s="609"/>
      <c r="CT50" s="609"/>
      <c r="CU50" s="609"/>
      <c r="CV50" s="609"/>
      <c r="CW50" s="609"/>
      <c r="CX50" s="609"/>
    </row>
    <row r="51" spans="1:102" s="44" customFormat="1" ht="11.25" customHeight="1" x14ac:dyDescent="0.2">
      <c r="A51" s="597" t="s">
        <v>277</v>
      </c>
      <c r="B51" s="598"/>
      <c r="C51" s="598"/>
      <c r="D51" s="598"/>
      <c r="E51" s="598"/>
      <c r="F51" s="598"/>
      <c r="G51" s="598"/>
      <c r="H51" s="599"/>
      <c r="I51" s="110"/>
      <c r="J51" s="600" t="s">
        <v>278</v>
      </c>
      <c r="K51" s="600"/>
      <c r="L51" s="600"/>
      <c r="M51" s="600"/>
      <c r="N51" s="600"/>
      <c r="O51" s="600"/>
      <c r="P51" s="600"/>
      <c r="Q51" s="600"/>
      <c r="R51" s="600"/>
      <c r="S51" s="600"/>
      <c r="T51" s="600"/>
      <c r="U51" s="600"/>
      <c r="V51" s="600"/>
      <c r="W51" s="600"/>
      <c r="X51" s="600"/>
      <c r="Y51" s="600"/>
      <c r="Z51" s="600"/>
      <c r="AA51" s="600"/>
      <c r="AB51" s="600"/>
      <c r="AC51" s="600"/>
      <c r="AD51" s="600"/>
      <c r="AE51" s="600"/>
      <c r="AF51" s="600"/>
      <c r="AG51" s="600"/>
      <c r="AH51" s="600"/>
      <c r="AI51" s="600"/>
      <c r="AJ51" s="600"/>
      <c r="AK51" s="600"/>
      <c r="AL51" s="600"/>
      <c r="AM51" s="600"/>
      <c r="AN51" s="600"/>
      <c r="AO51" s="600"/>
      <c r="AP51" s="600"/>
      <c r="AQ51" s="600"/>
      <c r="AR51" s="600"/>
      <c r="AS51" s="600"/>
      <c r="AT51" s="600"/>
      <c r="AU51" s="600"/>
      <c r="AV51" s="600"/>
      <c r="AW51" s="600"/>
      <c r="AX51" s="600"/>
      <c r="AY51" s="600"/>
      <c r="AZ51" s="600"/>
      <c r="BA51" s="600"/>
      <c r="BB51" s="600"/>
      <c r="BC51" s="600"/>
      <c r="BD51" s="600"/>
      <c r="BE51" s="600"/>
      <c r="BF51" s="600"/>
      <c r="BG51" s="600"/>
      <c r="BH51" s="600"/>
      <c r="BI51" s="600"/>
      <c r="BJ51" s="600"/>
      <c r="BK51" s="600"/>
      <c r="BL51" s="600"/>
      <c r="BM51" s="600"/>
      <c r="BN51" s="600"/>
      <c r="BO51" s="600"/>
      <c r="BP51" s="600"/>
      <c r="BQ51" s="600"/>
      <c r="BR51" s="600"/>
      <c r="BS51" s="600"/>
      <c r="BT51" s="600"/>
      <c r="BU51" s="600"/>
      <c r="BV51" s="600"/>
      <c r="BW51" s="601"/>
      <c r="BX51" s="597" t="s">
        <v>201</v>
      </c>
      <c r="BY51" s="598"/>
      <c r="BZ51" s="598"/>
      <c r="CA51" s="598"/>
      <c r="CB51" s="598"/>
      <c r="CC51" s="598"/>
      <c r="CD51" s="598"/>
      <c r="CE51" s="598"/>
      <c r="CF51" s="598"/>
      <c r="CG51" s="599"/>
      <c r="CH51" s="608"/>
      <c r="CI51" s="609"/>
      <c r="CJ51" s="609"/>
      <c r="CK51" s="609"/>
      <c r="CL51" s="609"/>
      <c r="CM51" s="609"/>
      <c r="CN51" s="609"/>
      <c r="CO51" s="609"/>
      <c r="CP51" s="609"/>
      <c r="CQ51" s="609"/>
      <c r="CR51" s="609"/>
      <c r="CS51" s="609"/>
      <c r="CT51" s="609"/>
      <c r="CU51" s="609"/>
      <c r="CV51" s="609"/>
      <c r="CW51" s="609"/>
      <c r="CX51" s="609"/>
    </row>
    <row r="52" spans="1:102" s="44" customFormat="1" ht="11.25" customHeight="1" x14ac:dyDescent="0.2">
      <c r="A52" s="597" t="s">
        <v>279</v>
      </c>
      <c r="B52" s="598"/>
      <c r="C52" s="598"/>
      <c r="D52" s="598"/>
      <c r="E52" s="598"/>
      <c r="F52" s="598"/>
      <c r="G52" s="598"/>
      <c r="H52" s="599"/>
      <c r="I52" s="110"/>
      <c r="J52" s="600" t="s">
        <v>215</v>
      </c>
      <c r="K52" s="600"/>
      <c r="L52" s="600"/>
      <c r="M52" s="600"/>
      <c r="N52" s="600"/>
      <c r="O52" s="600"/>
      <c r="P52" s="600"/>
      <c r="Q52" s="600"/>
      <c r="R52" s="600"/>
      <c r="S52" s="600"/>
      <c r="T52" s="600"/>
      <c r="U52" s="600"/>
      <c r="V52" s="600"/>
      <c r="W52" s="600"/>
      <c r="X52" s="600"/>
      <c r="Y52" s="600"/>
      <c r="Z52" s="600"/>
      <c r="AA52" s="600"/>
      <c r="AB52" s="600"/>
      <c r="AC52" s="600"/>
      <c r="AD52" s="600"/>
      <c r="AE52" s="600"/>
      <c r="AF52" s="600"/>
      <c r="AG52" s="600"/>
      <c r="AH52" s="600"/>
      <c r="AI52" s="600"/>
      <c r="AJ52" s="600"/>
      <c r="AK52" s="600"/>
      <c r="AL52" s="600"/>
      <c r="AM52" s="600"/>
      <c r="AN52" s="600"/>
      <c r="AO52" s="600"/>
      <c r="AP52" s="600"/>
      <c r="AQ52" s="600"/>
      <c r="AR52" s="600"/>
      <c r="AS52" s="600"/>
      <c r="AT52" s="600"/>
      <c r="AU52" s="600"/>
      <c r="AV52" s="600"/>
      <c r="AW52" s="600"/>
      <c r="AX52" s="600"/>
      <c r="AY52" s="600"/>
      <c r="AZ52" s="600"/>
      <c r="BA52" s="600"/>
      <c r="BB52" s="600"/>
      <c r="BC52" s="600"/>
      <c r="BD52" s="600"/>
      <c r="BE52" s="600"/>
      <c r="BF52" s="600"/>
      <c r="BG52" s="600"/>
      <c r="BH52" s="600"/>
      <c r="BI52" s="600"/>
      <c r="BJ52" s="600"/>
      <c r="BK52" s="600"/>
      <c r="BL52" s="600"/>
      <c r="BM52" s="600"/>
      <c r="BN52" s="600"/>
      <c r="BO52" s="600"/>
      <c r="BP52" s="600"/>
      <c r="BQ52" s="600"/>
      <c r="BR52" s="600"/>
      <c r="BS52" s="600"/>
      <c r="BT52" s="600"/>
      <c r="BU52" s="600"/>
      <c r="BV52" s="600"/>
      <c r="BW52" s="601"/>
      <c r="BX52" s="597" t="s">
        <v>201</v>
      </c>
      <c r="BY52" s="598"/>
      <c r="BZ52" s="598"/>
      <c r="CA52" s="598"/>
      <c r="CB52" s="598"/>
      <c r="CC52" s="598"/>
      <c r="CD52" s="598"/>
      <c r="CE52" s="598"/>
      <c r="CF52" s="598"/>
      <c r="CG52" s="599"/>
      <c r="CH52" s="608"/>
      <c r="CI52" s="609"/>
      <c r="CJ52" s="609"/>
      <c r="CK52" s="609"/>
      <c r="CL52" s="609"/>
      <c r="CM52" s="609"/>
      <c r="CN52" s="609"/>
      <c r="CO52" s="609"/>
      <c r="CP52" s="609"/>
      <c r="CQ52" s="609"/>
      <c r="CR52" s="609"/>
      <c r="CS52" s="609"/>
      <c r="CT52" s="609"/>
      <c r="CU52" s="609"/>
      <c r="CV52" s="609"/>
      <c r="CW52" s="609"/>
      <c r="CX52" s="609"/>
    </row>
    <row r="53" spans="1:102" s="44" customFormat="1" ht="11.25" customHeight="1" x14ac:dyDescent="0.2">
      <c r="A53" s="610">
        <v>2</v>
      </c>
      <c r="B53" s="611"/>
      <c r="C53" s="611"/>
      <c r="D53" s="611"/>
      <c r="E53" s="611"/>
      <c r="F53" s="611"/>
      <c r="G53" s="611"/>
      <c r="H53" s="612"/>
      <c r="I53" s="113"/>
      <c r="J53" s="604" t="s">
        <v>280</v>
      </c>
      <c r="K53" s="604"/>
      <c r="L53" s="604"/>
      <c r="M53" s="604"/>
      <c r="N53" s="604"/>
      <c r="O53" s="604"/>
      <c r="P53" s="604"/>
      <c r="Q53" s="604"/>
      <c r="R53" s="604"/>
      <c r="S53" s="604"/>
      <c r="T53" s="604"/>
      <c r="U53" s="604"/>
      <c r="V53" s="604"/>
      <c r="W53" s="604"/>
      <c r="X53" s="604"/>
      <c r="Y53" s="604"/>
      <c r="Z53" s="604"/>
      <c r="AA53" s="604"/>
      <c r="AB53" s="604"/>
      <c r="AC53" s="604"/>
      <c r="AD53" s="604"/>
      <c r="AE53" s="604"/>
      <c r="AF53" s="604"/>
      <c r="AG53" s="604"/>
      <c r="AH53" s="604"/>
      <c r="AI53" s="604"/>
      <c r="AJ53" s="604"/>
      <c r="AK53" s="604"/>
      <c r="AL53" s="604"/>
      <c r="AM53" s="604"/>
      <c r="AN53" s="604"/>
      <c r="AO53" s="604"/>
      <c r="AP53" s="604"/>
      <c r="AQ53" s="604"/>
      <c r="AR53" s="604"/>
      <c r="AS53" s="604"/>
      <c r="AT53" s="604"/>
      <c r="AU53" s="604"/>
      <c r="AV53" s="604"/>
      <c r="AW53" s="604"/>
      <c r="AX53" s="604"/>
      <c r="AY53" s="604"/>
      <c r="AZ53" s="604"/>
      <c r="BA53" s="604"/>
      <c r="BB53" s="604"/>
      <c r="BC53" s="604"/>
      <c r="BD53" s="604"/>
      <c r="BE53" s="604"/>
      <c r="BF53" s="604"/>
      <c r="BG53" s="604"/>
      <c r="BH53" s="604"/>
      <c r="BI53" s="604"/>
      <c r="BJ53" s="604"/>
      <c r="BK53" s="604"/>
      <c r="BL53" s="604"/>
      <c r="BM53" s="604"/>
      <c r="BN53" s="604"/>
      <c r="BO53" s="604"/>
      <c r="BP53" s="604"/>
      <c r="BQ53" s="604"/>
      <c r="BR53" s="604"/>
      <c r="BS53" s="604"/>
      <c r="BT53" s="604"/>
      <c r="BU53" s="604"/>
      <c r="BV53" s="604"/>
      <c r="BW53" s="605"/>
      <c r="BX53" s="597" t="s">
        <v>201</v>
      </c>
      <c r="BY53" s="598"/>
      <c r="BZ53" s="598"/>
      <c r="CA53" s="598"/>
      <c r="CB53" s="598"/>
      <c r="CC53" s="598"/>
      <c r="CD53" s="598"/>
      <c r="CE53" s="598"/>
      <c r="CF53" s="598"/>
      <c r="CG53" s="599"/>
      <c r="CH53" s="606">
        <v>24.14</v>
      </c>
      <c r="CI53" s="607"/>
      <c r="CJ53" s="607"/>
      <c r="CK53" s="607"/>
      <c r="CL53" s="607"/>
      <c r="CM53" s="607"/>
      <c r="CN53" s="607"/>
      <c r="CO53" s="607"/>
      <c r="CP53" s="607"/>
      <c r="CQ53" s="607"/>
      <c r="CR53" s="607"/>
      <c r="CS53" s="607"/>
      <c r="CT53" s="607"/>
      <c r="CU53" s="607"/>
      <c r="CV53" s="607"/>
      <c r="CW53" s="607"/>
      <c r="CX53" s="607"/>
    </row>
    <row r="54" spans="1:102" s="44" customFormat="1" ht="11.25" customHeight="1" x14ac:dyDescent="0.2">
      <c r="A54" s="610">
        <v>3</v>
      </c>
      <c r="B54" s="611"/>
      <c r="C54" s="611"/>
      <c r="D54" s="611"/>
      <c r="E54" s="611"/>
      <c r="F54" s="611"/>
      <c r="G54" s="611"/>
      <c r="H54" s="612"/>
      <c r="I54" s="113"/>
      <c r="J54" s="604" t="s">
        <v>281</v>
      </c>
      <c r="K54" s="604"/>
      <c r="L54" s="604"/>
      <c r="M54" s="604"/>
      <c r="N54" s="604"/>
      <c r="O54" s="604"/>
      <c r="P54" s="604"/>
      <c r="Q54" s="604"/>
      <c r="R54" s="604"/>
      <c r="S54" s="604"/>
      <c r="T54" s="604"/>
      <c r="U54" s="604"/>
      <c r="V54" s="604"/>
      <c r="W54" s="604"/>
      <c r="X54" s="604"/>
      <c r="Y54" s="604"/>
      <c r="Z54" s="604"/>
      <c r="AA54" s="604"/>
      <c r="AB54" s="604"/>
      <c r="AC54" s="604"/>
      <c r="AD54" s="604"/>
      <c r="AE54" s="604"/>
      <c r="AF54" s="604"/>
      <c r="AG54" s="604"/>
      <c r="AH54" s="604"/>
      <c r="AI54" s="604"/>
      <c r="AJ54" s="604"/>
      <c r="AK54" s="604"/>
      <c r="AL54" s="604"/>
      <c r="AM54" s="604"/>
      <c r="AN54" s="604"/>
      <c r="AO54" s="604"/>
      <c r="AP54" s="604"/>
      <c r="AQ54" s="604"/>
      <c r="AR54" s="604"/>
      <c r="AS54" s="604"/>
      <c r="AT54" s="604"/>
      <c r="AU54" s="604"/>
      <c r="AV54" s="604"/>
      <c r="AW54" s="604"/>
      <c r="AX54" s="604"/>
      <c r="AY54" s="604"/>
      <c r="AZ54" s="604"/>
      <c r="BA54" s="604"/>
      <c r="BB54" s="604"/>
      <c r="BC54" s="604"/>
      <c r="BD54" s="604"/>
      <c r="BE54" s="604"/>
      <c r="BF54" s="604"/>
      <c r="BG54" s="604"/>
      <c r="BH54" s="604"/>
      <c r="BI54" s="604"/>
      <c r="BJ54" s="604"/>
      <c r="BK54" s="604"/>
      <c r="BL54" s="604"/>
      <c r="BM54" s="604"/>
      <c r="BN54" s="604"/>
      <c r="BO54" s="604"/>
      <c r="BP54" s="604"/>
      <c r="BQ54" s="604"/>
      <c r="BR54" s="604"/>
      <c r="BS54" s="604"/>
      <c r="BT54" s="604"/>
      <c r="BU54" s="604"/>
      <c r="BV54" s="604"/>
      <c r="BW54" s="605"/>
      <c r="BX54" s="597" t="s">
        <v>201</v>
      </c>
      <c r="BY54" s="598"/>
      <c r="BZ54" s="598"/>
      <c r="CA54" s="598"/>
      <c r="CB54" s="598"/>
      <c r="CC54" s="598"/>
      <c r="CD54" s="598"/>
      <c r="CE54" s="598"/>
      <c r="CF54" s="598"/>
      <c r="CG54" s="599"/>
      <c r="CH54" s="606">
        <f>SUM(CH55:CX59)</f>
        <v>0</v>
      </c>
      <c r="CI54" s="607"/>
      <c r="CJ54" s="607"/>
      <c r="CK54" s="607"/>
      <c r="CL54" s="607"/>
      <c r="CM54" s="607"/>
      <c r="CN54" s="607"/>
      <c r="CO54" s="607"/>
      <c r="CP54" s="607"/>
      <c r="CQ54" s="607"/>
      <c r="CR54" s="607"/>
      <c r="CS54" s="607"/>
      <c r="CT54" s="607"/>
      <c r="CU54" s="607"/>
      <c r="CV54" s="607"/>
      <c r="CW54" s="607"/>
      <c r="CX54" s="607"/>
    </row>
    <row r="55" spans="1:102" s="44" customFormat="1" ht="11.25" customHeight="1" x14ac:dyDescent="0.2">
      <c r="A55" s="597" t="s">
        <v>282</v>
      </c>
      <c r="B55" s="598"/>
      <c r="C55" s="598"/>
      <c r="D55" s="598"/>
      <c r="E55" s="598"/>
      <c r="F55" s="598"/>
      <c r="G55" s="598"/>
      <c r="H55" s="599"/>
      <c r="I55" s="110"/>
      <c r="J55" s="600" t="s">
        <v>283</v>
      </c>
      <c r="K55" s="600"/>
      <c r="L55" s="600"/>
      <c r="M55" s="600"/>
      <c r="N55" s="600"/>
      <c r="O55" s="600"/>
      <c r="P55" s="600"/>
      <c r="Q55" s="600"/>
      <c r="R55" s="600"/>
      <c r="S55" s="600"/>
      <c r="T55" s="600"/>
      <c r="U55" s="600"/>
      <c r="V55" s="600"/>
      <c r="W55" s="600"/>
      <c r="X55" s="600"/>
      <c r="Y55" s="600"/>
      <c r="Z55" s="600"/>
      <c r="AA55" s="600"/>
      <c r="AB55" s="600"/>
      <c r="AC55" s="600"/>
      <c r="AD55" s="600"/>
      <c r="AE55" s="600"/>
      <c r="AF55" s="600"/>
      <c r="AG55" s="600"/>
      <c r="AH55" s="600"/>
      <c r="AI55" s="600"/>
      <c r="AJ55" s="600"/>
      <c r="AK55" s="600"/>
      <c r="AL55" s="600"/>
      <c r="AM55" s="600"/>
      <c r="AN55" s="600"/>
      <c r="AO55" s="600"/>
      <c r="AP55" s="600"/>
      <c r="AQ55" s="600"/>
      <c r="AR55" s="600"/>
      <c r="AS55" s="600"/>
      <c r="AT55" s="600"/>
      <c r="AU55" s="600"/>
      <c r="AV55" s="600"/>
      <c r="AW55" s="600"/>
      <c r="AX55" s="600"/>
      <c r="AY55" s="600"/>
      <c r="AZ55" s="600"/>
      <c r="BA55" s="600"/>
      <c r="BB55" s="600"/>
      <c r="BC55" s="600"/>
      <c r="BD55" s="600"/>
      <c r="BE55" s="600"/>
      <c r="BF55" s="600"/>
      <c r="BG55" s="600"/>
      <c r="BH55" s="600"/>
      <c r="BI55" s="600"/>
      <c r="BJ55" s="600"/>
      <c r="BK55" s="600"/>
      <c r="BL55" s="600"/>
      <c r="BM55" s="600"/>
      <c r="BN55" s="600"/>
      <c r="BO55" s="600"/>
      <c r="BP55" s="600"/>
      <c r="BQ55" s="600"/>
      <c r="BR55" s="600"/>
      <c r="BS55" s="600"/>
      <c r="BT55" s="600"/>
      <c r="BU55" s="600"/>
      <c r="BV55" s="600"/>
      <c r="BW55" s="601"/>
      <c r="BX55" s="597" t="s">
        <v>201</v>
      </c>
      <c r="BY55" s="598"/>
      <c r="BZ55" s="598"/>
      <c r="CA55" s="598"/>
      <c r="CB55" s="598"/>
      <c r="CC55" s="598"/>
      <c r="CD55" s="598"/>
      <c r="CE55" s="598"/>
      <c r="CF55" s="598"/>
      <c r="CG55" s="599"/>
      <c r="CH55" s="608"/>
      <c r="CI55" s="609"/>
      <c r="CJ55" s="609"/>
      <c r="CK55" s="609"/>
      <c r="CL55" s="609"/>
      <c r="CM55" s="609"/>
      <c r="CN55" s="609"/>
      <c r="CO55" s="609"/>
      <c r="CP55" s="609"/>
      <c r="CQ55" s="609"/>
      <c r="CR55" s="609"/>
      <c r="CS55" s="609"/>
      <c r="CT55" s="609"/>
      <c r="CU55" s="609"/>
      <c r="CV55" s="609"/>
      <c r="CW55" s="609"/>
      <c r="CX55" s="609"/>
    </row>
    <row r="56" spans="1:102" s="44" customFormat="1" ht="11.25" customHeight="1" x14ac:dyDescent="0.2">
      <c r="A56" s="597" t="s">
        <v>284</v>
      </c>
      <c r="B56" s="598"/>
      <c r="C56" s="598"/>
      <c r="D56" s="598"/>
      <c r="E56" s="598"/>
      <c r="F56" s="598"/>
      <c r="G56" s="598"/>
      <c r="H56" s="599"/>
      <c r="I56" s="110"/>
      <c r="J56" s="600" t="s">
        <v>285</v>
      </c>
      <c r="K56" s="600"/>
      <c r="L56" s="600"/>
      <c r="M56" s="600"/>
      <c r="N56" s="600"/>
      <c r="O56" s="600"/>
      <c r="P56" s="600"/>
      <c r="Q56" s="600"/>
      <c r="R56" s="600"/>
      <c r="S56" s="600"/>
      <c r="T56" s="600"/>
      <c r="U56" s="600"/>
      <c r="V56" s="600"/>
      <c r="W56" s="600"/>
      <c r="X56" s="600"/>
      <c r="Y56" s="600"/>
      <c r="Z56" s="600"/>
      <c r="AA56" s="600"/>
      <c r="AB56" s="600"/>
      <c r="AC56" s="600"/>
      <c r="AD56" s="600"/>
      <c r="AE56" s="600"/>
      <c r="AF56" s="600"/>
      <c r="AG56" s="600"/>
      <c r="AH56" s="600"/>
      <c r="AI56" s="600"/>
      <c r="AJ56" s="600"/>
      <c r="AK56" s="600"/>
      <c r="AL56" s="600"/>
      <c r="AM56" s="600"/>
      <c r="AN56" s="600"/>
      <c r="AO56" s="600"/>
      <c r="AP56" s="600"/>
      <c r="AQ56" s="600"/>
      <c r="AR56" s="600"/>
      <c r="AS56" s="600"/>
      <c r="AT56" s="600"/>
      <c r="AU56" s="600"/>
      <c r="AV56" s="600"/>
      <c r="AW56" s="600"/>
      <c r="AX56" s="600"/>
      <c r="AY56" s="600"/>
      <c r="AZ56" s="600"/>
      <c r="BA56" s="600"/>
      <c r="BB56" s="600"/>
      <c r="BC56" s="600"/>
      <c r="BD56" s="600"/>
      <c r="BE56" s="600"/>
      <c r="BF56" s="600"/>
      <c r="BG56" s="600"/>
      <c r="BH56" s="600"/>
      <c r="BI56" s="600"/>
      <c r="BJ56" s="600"/>
      <c r="BK56" s="600"/>
      <c r="BL56" s="600"/>
      <c r="BM56" s="600"/>
      <c r="BN56" s="600"/>
      <c r="BO56" s="600"/>
      <c r="BP56" s="600"/>
      <c r="BQ56" s="600"/>
      <c r="BR56" s="600"/>
      <c r="BS56" s="600"/>
      <c r="BT56" s="600"/>
      <c r="BU56" s="600"/>
      <c r="BV56" s="600"/>
      <c r="BW56" s="601"/>
      <c r="BX56" s="597" t="s">
        <v>201</v>
      </c>
      <c r="BY56" s="598"/>
      <c r="BZ56" s="598"/>
      <c r="CA56" s="598"/>
      <c r="CB56" s="598"/>
      <c r="CC56" s="598"/>
      <c r="CD56" s="598"/>
      <c r="CE56" s="598"/>
      <c r="CF56" s="598"/>
      <c r="CG56" s="599"/>
      <c r="CH56" s="608"/>
      <c r="CI56" s="609"/>
      <c r="CJ56" s="609"/>
      <c r="CK56" s="609"/>
      <c r="CL56" s="609"/>
      <c r="CM56" s="609"/>
      <c r="CN56" s="609"/>
      <c r="CO56" s="609"/>
      <c r="CP56" s="609"/>
      <c r="CQ56" s="609"/>
      <c r="CR56" s="609"/>
      <c r="CS56" s="609"/>
      <c r="CT56" s="609"/>
      <c r="CU56" s="609"/>
      <c r="CV56" s="609"/>
      <c r="CW56" s="609"/>
      <c r="CX56" s="609"/>
    </row>
    <row r="57" spans="1:102" s="44" customFormat="1" ht="11.25" x14ac:dyDescent="0.2">
      <c r="A57" s="597" t="s">
        <v>286</v>
      </c>
      <c r="B57" s="598"/>
      <c r="C57" s="598"/>
      <c r="D57" s="598"/>
      <c r="E57" s="598"/>
      <c r="F57" s="598"/>
      <c r="G57" s="598"/>
      <c r="H57" s="599"/>
      <c r="I57" s="110"/>
      <c r="J57" s="600" t="s">
        <v>287</v>
      </c>
      <c r="K57" s="600"/>
      <c r="L57" s="600"/>
      <c r="M57" s="600"/>
      <c r="N57" s="600"/>
      <c r="O57" s="600"/>
      <c r="P57" s="600"/>
      <c r="Q57" s="600"/>
      <c r="R57" s="600"/>
      <c r="S57" s="600"/>
      <c r="T57" s="600"/>
      <c r="U57" s="600"/>
      <c r="V57" s="600"/>
      <c r="W57" s="600"/>
      <c r="X57" s="600"/>
      <c r="Y57" s="600"/>
      <c r="Z57" s="600"/>
      <c r="AA57" s="600"/>
      <c r="AB57" s="600"/>
      <c r="AC57" s="600"/>
      <c r="AD57" s="600"/>
      <c r="AE57" s="600"/>
      <c r="AF57" s="600"/>
      <c r="AG57" s="600"/>
      <c r="AH57" s="600"/>
      <c r="AI57" s="600"/>
      <c r="AJ57" s="600"/>
      <c r="AK57" s="600"/>
      <c r="AL57" s="600"/>
      <c r="AM57" s="600"/>
      <c r="AN57" s="600"/>
      <c r="AO57" s="600"/>
      <c r="AP57" s="600"/>
      <c r="AQ57" s="600"/>
      <c r="AR57" s="600"/>
      <c r="AS57" s="600"/>
      <c r="AT57" s="600"/>
      <c r="AU57" s="600"/>
      <c r="AV57" s="600"/>
      <c r="AW57" s="600"/>
      <c r="AX57" s="600"/>
      <c r="AY57" s="600"/>
      <c r="AZ57" s="600"/>
      <c r="BA57" s="600"/>
      <c r="BB57" s="600"/>
      <c r="BC57" s="600"/>
      <c r="BD57" s="600"/>
      <c r="BE57" s="600"/>
      <c r="BF57" s="600"/>
      <c r="BG57" s="600"/>
      <c r="BH57" s="600"/>
      <c r="BI57" s="600"/>
      <c r="BJ57" s="600"/>
      <c r="BK57" s="600"/>
      <c r="BL57" s="600"/>
      <c r="BM57" s="600"/>
      <c r="BN57" s="600"/>
      <c r="BO57" s="600"/>
      <c r="BP57" s="600"/>
      <c r="BQ57" s="600"/>
      <c r="BR57" s="600"/>
      <c r="BS57" s="600"/>
      <c r="BT57" s="600"/>
      <c r="BU57" s="600"/>
      <c r="BV57" s="600"/>
      <c r="BW57" s="601"/>
      <c r="BX57" s="597" t="s">
        <v>201</v>
      </c>
      <c r="BY57" s="598"/>
      <c r="BZ57" s="598"/>
      <c r="CA57" s="598"/>
      <c r="CB57" s="598"/>
      <c r="CC57" s="598"/>
      <c r="CD57" s="598"/>
      <c r="CE57" s="598"/>
      <c r="CF57" s="598"/>
      <c r="CG57" s="599"/>
      <c r="CH57" s="608"/>
      <c r="CI57" s="609"/>
      <c r="CJ57" s="609"/>
      <c r="CK57" s="609"/>
      <c r="CL57" s="609"/>
      <c r="CM57" s="609"/>
      <c r="CN57" s="609"/>
      <c r="CO57" s="609"/>
      <c r="CP57" s="609"/>
      <c r="CQ57" s="609"/>
      <c r="CR57" s="609"/>
      <c r="CS57" s="609"/>
      <c r="CT57" s="609"/>
      <c r="CU57" s="609"/>
      <c r="CV57" s="609"/>
      <c r="CW57" s="609"/>
      <c r="CX57" s="609"/>
    </row>
    <row r="58" spans="1:102" s="44" customFormat="1" ht="11.25" x14ac:dyDescent="0.2">
      <c r="A58" s="597" t="s">
        <v>288</v>
      </c>
      <c r="B58" s="598"/>
      <c r="C58" s="598"/>
      <c r="D58" s="598"/>
      <c r="E58" s="598"/>
      <c r="F58" s="598"/>
      <c r="G58" s="598"/>
      <c r="H58" s="599"/>
      <c r="I58" s="110"/>
      <c r="J58" s="600" t="s">
        <v>289</v>
      </c>
      <c r="K58" s="600"/>
      <c r="L58" s="600"/>
      <c r="M58" s="600"/>
      <c r="N58" s="600"/>
      <c r="O58" s="600"/>
      <c r="P58" s="600"/>
      <c r="Q58" s="600"/>
      <c r="R58" s="600"/>
      <c r="S58" s="600"/>
      <c r="T58" s="600"/>
      <c r="U58" s="600"/>
      <c r="V58" s="600"/>
      <c r="W58" s="600"/>
      <c r="X58" s="600"/>
      <c r="Y58" s="600"/>
      <c r="Z58" s="600"/>
      <c r="AA58" s="600"/>
      <c r="AB58" s="600"/>
      <c r="AC58" s="600"/>
      <c r="AD58" s="600"/>
      <c r="AE58" s="600"/>
      <c r="AF58" s="600"/>
      <c r="AG58" s="600"/>
      <c r="AH58" s="600"/>
      <c r="AI58" s="600"/>
      <c r="AJ58" s="600"/>
      <c r="AK58" s="600"/>
      <c r="AL58" s="600"/>
      <c r="AM58" s="600"/>
      <c r="AN58" s="600"/>
      <c r="AO58" s="600"/>
      <c r="AP58" s="600"/>
      <c r="AQ58" s="600"/>
      <c r="AR58" s="600"/>
      <c r="AS58" s="600"/>
      <c r="AT58" s="600"/>
      <c r="AU58" s="600"/>
      <c r="AV58" s="600"/>
      <c r="AW58" s="600"/>
      <c r="AX58" s="600"/>
      <c r="AY58" s="600"/>
      <c r="AZ58" s="600"/>
      <c r="BA58" s="600"/>
      <c r="BB58" s="600"/>
      <c r="BC58" s="600"/>
      <c r="BD58" s="600"/>
      <c r="BE58" s="600"/>
      <c r="BF58" s="600"/>
      <c r="BG58" s="600"/>
      <c r="BH58" s="600"/>
      <c r="BI58" s="600"/>
      <c r="BJ58" s="600"/>
      <c r="BK58" s="600"/>
      <c r="BL58" s="600"/>
      <c r="BM58" s="600"/>
      <c r="BN58" s="600"/>
      <c r="BO58" s="600"/>
      <c r="BP58" s="600"/>
      <c r="BQ58" s="600"/>
      <c r="BR58" s="600"/>
      <c r="BS58" s="600"/>
      <c r="BT58" s="600"/>
      <c r="BU58" s="600"/>
      <c r="BV58" s="600"/>
      <c r="BW58" s="601"/>
      <c r="BX58" s="597" t="s">
        <v>201</v>
      </c>
      <c r="BY58" s="598"/>
      <c r="BZ58" s="598"/>
      <c r="CA58" s="598"/>
      <c r="CB58" s="598"/>
      <c r="CC58" s="598"/>
      <c r="CD58" s="598"/>
      <c r="CE58" s="598"/>
      <c r="CF58" s="598"/>
      <c r="CG58" s="599"/>
      <c r="CH58" s="608"/>
      <c r="CI58" s="609"/>
      <c r="CJ58" s="609"/>
      <c r="CK58" s="609"/>
      <c r="CL58" s="609"/>
      <c r="CM58" s="609"/>
      <c r="CN58" s="609"/>
      <c r="CO58" s="609"/>
      <c r="CP58" s="609"/>
      <c r="CQ58" s="609"/>
      <c r="CR58" s="609"/>
      <c r="CS58" s="609"/>
      <c r="CT58" s="609"/>
      <c r="CU58" s="609"/>
      <c r="CV58" s="609"/>
      <c r="CW58" s="609"/>
      <c r="CX58" s="609"/>
    </row>
    <row r="59" spans="1:102" s="44" customFormat="1" ht="11.25" x14ac:dyDescent="0.2">
      <c r="A59" s="597" t="s">
        <v>290</v>
      </c>
      <c r="B59" s="598"/>
      <c r="C59" s="598"/>
      <c r="D59" s="598"/>
      <c r="E59" s="598"/>
      <c r="F59" s="598"/>
      <c r="G59" s="598"/>
      <c r="H59" s="599"/>
      <c r="I59" s="110"/>
      <c r="J59" s="600" t="s">
        <v>291</v>
      </c>
      <c r="K59" s="600"/>
      <c r="L59" s="600"/>
      <c r="M59" s="600"/>
      <c r="N59" s="600"/>
      <c r="O59" s="600"/>
      <c r="P59" s="600"/>
      <c r="Q59" s="600"/>
      <c r="R59" s="600"/>
      <c r="S59" s="600"/>
      <c r="T59" s="600"/>
      <c r="U59" s="600"/>
      <c r="V59" s="600"/>
      <c r="W59" s="600"/>
      <c r="X59" s="600"/>
      <c r="Y59" s="600"/>
      <c r="Z59" s="600"/>
      <c r="AA59" s="600"/>
      <c r="AB59" s="600"/>
      <c r="AC59" s="600"/>
      <c r="AD59" s="600"/>
      <c r="AE59" s="600"/>
      <c r="AF59" s="600"/>
      <c r="AG59" s="600"/>
      <c r="AH59" s="600"/>
      <c r="AI59" s="600"/>
      <c r="AJ59" s="600"/>
      <c r="AK59" s="600"/>
      <c r="AL59" s="600"/>
      <c r="AM59" s="600"/>
      <c r="AN59" s="600"/>
      <c r="AO59" s="600"/>
      <c r="AP59" s="600"/>
      <c r="AQ59" s="600"/>
      <c r="AR59" s="600"/>
      <c r="AS59" s="600"/>
      <c r="AT59" s="600"/>
      <c r="AU59" s="600"/>
      <c r="AV59" s="600"/>
      <c r="AW59" s="600"/>
      <c r="AX59" s="600"/>
      <c r="AY59" s="600"/>
      <c r="AZ59" s="600"/>
      <c r="BA59" s="600"/>
      <c r="BB59" s="600"/>
      <c r="BC59" s="600"/>
      <c r="BD59" s="600"/>
      <c r="BE59" s="600"/>
      <c r="BF59" s="600"/>
      <c r="BG59" s="600"/>
      <c r="BH59" s="600"/>
      <c r="BI59" s="600"/>
      <c r="BJ59" s="600"/>
      <c r="BK59" s="600"/>
      <c r="BL59" s="600"/>
      <c r="BM59" s="600"/>
      <c r="BN59" s="600"/>
      <c r="BO59" s="600"/>
      <c r="BP59" s="600"/>
      <c r="BQ59" s="600"/>
      <c r="BR59" s="600"/>
      <c r="BS59" s="600"/>
      <c r="BT59" s="600"/>
      <c r="BU59" s="600"/>
      <c r="BV59" s="600"/>
      <c r="BW59" s="601"/>
      <c r="BX59" s="597" t="s">
        <v>201</v>
      </c>
      <c r="BY59" s="598"/>
      <c r="BZ59" s="598"/>
      <c r="CA59" s="598"/>
      <c r="CB59" s="598"/>
      <c r="CC59" s="598"/>
      <c r="CD59" s="598"/>
      <c r="CE59" s="598"/>
      <c r="CF59" s="598"/>
      <c r="CG59" s="599"/>
      <c r="CH59" s="608"/>
      <c r="CI59" s="609"/>
      <c r="CJ59" s="609"/>
      <c r="CK59" s="609"/>
      <c r="CL59" s="609"/>
      <c r="CM59" s="609"/>
      <c r="CN59" s="609"/>
      <c r="CO59" s="609"/>
      <c r="CP59" s="609"/>
      <c r="CQ59" s="609"/>
      <c r="CR59" s="609"/>
      <c r="CS59" s="609"/>
      <c r="CT59" s="609"/>
      <c r="CU59" s="609"/>
      <c r="CV59" s="609"/>
      <c r="CW59" s="609"/>
      <c r="CX59" s="609"/>
    </row>
    <row r="60" spans="1:102" s="44" customFormat="1" ht="11.25" x14ac:dyDescent="0.2">
      <c r="A60" s="610">
        <v>4</v>
      </c>
      <c r="B60" s="611"/>
      <c r="C60" s="611"/>
      <c r="D60" s="611"/>
      <c r="E60" s="611"/>
      <c r="F60" s="611"/>
      <c r="G60" s="611"/>
      <c r="H60" s="612"/>
      <c r="I60" s="113"/>
      <c r="J60" s="604" t="s">
        <v>292</v>
      </c>
      <c r="K60" s="604"/>
      <c r="L60" s="604"/>
      <c r="M60" s="604"/>
      <c r="N60" s="604"/>
      <c r="O60" s="604"/>
      <c r="P60" s="604"/>
      <c r="Q60" s="604"/>
      <c r="R60" s="604"/>
      <c r="S60" s="604"/>
      <c r="T60" s="604"/>
      <c r="U60" s="604"/>
      <c r="V60" s="604"/>
      <c r="W60" s="604"/>
      <c r="X60" s="604"/>
      <c r="Y60" s="604"/>
      <c r="Z60" s="604"/>
      <c r="AA60" s="604"/>
      <c r="AB60" s="604"/>
      <c r="AC60" s="604"/>
      <c r="AD60" s="604"/>
      <c r="AE60" s="604"/>
      <c r="AF60" s="604"/>
      <c r="AG60" s="604"/>
      <c r="AH60" s="604"/>
      <c r="AI60" s="604"/>
      <c r="AJ60" s="604"/>
      <c r="AK60" s="604"/>
      <c r="AL60" s="604"/>
      <c r="AM60" s="604"/>
      <c r="AN60" s="604"/>
      <c r="AO60" s="604"/>
      <c r="AP60" s="604"/>
      <c r="AQ60" s="604"/>
      <c r="AR60" s="604"/>
      <c r="AS60" s="604"/>
      <c r="AT60" s="604"/>
      <c r="AU60" s="604"/>
      <c r="AV60" s="604"/>
      <c r="AW60" s="604"/>
      <c r="AX60" s="604"/>
      <c r="AY60" s="604"/>
      <c r="AZ60" s="604"/>
      <c r="BA60" s="604"/>
      <c r="BB60" s="604"/>
      <c r="BC60" s="604"/>
      <c r="BD60" s="604"/>
      <c r="BE60" s="604"/>
      <c r="BF60" s="604"/>
      <c r="BG60" s="604"/>
      <c r="BH60" s="604"/>
      <c r="BI60" s="604"/>
      <c r="BJ60" s="604"/>
      <c r="BK60" s="604"/>
      <c r="BL60" s="604"/>
      <c r="BM60" s="604"/>
      <c r="BN60" s="604"/>
      <c r="BO60" s="604"/>
      <c r="BP60" s="604"/>
      <c r="BQ60" s="604"/>
      <c r="BR60" s="604"/>
      <c r="BS60" s="604"/>
      <c r="BT60" s="604"/>
      <c r="BU60" s="604"/>
      <c r="BV60" s="604"/>
      <c r="BW60" s="605"/>
      <c r="BX60" s="597" t="s">
        <v>201</v>
      </c>
      <c r="BY60" s="598"/>
      <c r="BZ60" s="598"/>
      <c r="CA60" s="598"/>
      <c r="CB60" s="598"/>
      <c r="CC60" s="598"/>
      <c r="CD60" s="598"/>
      <c r="CE60" s="598"/>
      <c r="CF60" s="598"/>
      <c r="CG60" s="599"/>
      <c r="CH60" s="606">
        <f>CH61+CH66</f>
        <v>0</v>
      </c>
      <c r="CI60" s="607"/>
      <c r="CJ60" s="607"/>
      <c r="CK60" s="607"/>
      <c r="CL60" s="607"/>
      <c r="CM60" s="607"/>
      <c r="CN60" s="607"/>
      <c r="CO60" s="607"/>
      <c r="CP60" s="607"/>
      <c r="CQ60" s="607"/>
      <c r="CR60" s="607"/>
      <c r="CS60" s="607"/>
      <c r="CT60" s="607"/>
      <c r="CU60" s="607"/>
      <c r="CV60" s="607"/>
      <c r="CW60" s="607"/>
      <c r="CX60" s="607"/>
    </row>
    <row r="61" spans="1:102" s="44" customFormat="1" ht="11.25" x14ac:dyDescent="0.2">
      <c r="A61" s="610" t="s">
        <v>293</v>
      </c>
      <c r="B61" s="611"/>
      <c r="C61" s="611"/>
      <c r="D61" s="611"/>
      <c r="E61" s="611"/>
      <c r="F61" s="611"/>
      <c r="G61" s="611"/>
      <c r="H61" s="612"/>
      <c r="I61" s="113"/>
      <c r="J61" s="604" t="s">
        <v>294</v>
      </c>
      <c r="K61" s="604"/>
      <c r="L61" s="604"/>
      <c r="M61" s="604"/>
      <c r="N61" s="604"/>
      <c r="O61" s="604"/>
      <c r="P61" s="604"/>
      <c r="Q61" s="604"/>
      <c r="R61" s="604"/>
      <c r="S61" s="604"/>
      <c r="T61" s="604"/>
      <c r="U61" s="604"/>
      <c r="V61" s="604"/>
      <c r="W61" s="604"/>
      <c r="X61" s="604"/>
      <c r="Y61" s="604"/>
      <c r="Z61" s="604"/>
      <c r="AA61" s="604"/>
      <c r="AB61" s="604"/>
      <c r="AC61" s="604"/>
      <c r="AD61" s="604"/>
      <c r="AE61" s="604"/>
      <c r="AF61" s="604"/>
      <c r="AG61" s="604"/>
      <c r="AH61" s="604"/>
      <c r="AI61" s="604"/>
      <c r="AJ61" s="604"/>
      <c r="AK61" s="604"/>
      <c r="AL61" s="604"/>
      <c r="AM61" s="604"/>
      <c r="AN61" s="604"/>
      <c r="AO61" s="604"/>
      <c r="AP61" s="604"/>
      <c r="AQ61" s="604"/>
      <c r="AR61" s="604"/>
      <c r="AS61" s="604"/>
      <c r="AT61" s="604"/>
      <c r="AU61" s="604"/>
      <c r="AV61" s="604"/>
      <c r="AW61" s="604"/>
      <c r="AX61" s="604"/>
      <c r="AY61" s="604"/>
      <c r="AZ61" s="604"/>
      <c r="BA61" s="604"/>
      <c r="BB61" s="604"/>
      <c r="BC61" s="604"/>
      <c r="BD61" s="604"/>
      <c r="BE61" s="604"/>
      <c r="BF61" s="604"/>
      <c r="BG61" s="604"/>
      <c r="BH61" s="604"/>
      <c r="BI61" s="604"/>
      <c r="BJ61" s="604"/>
      <c r="BK61" s="604"/>
      <c r="BL61" s="604"/>
      <c r="BM61" s="604"/>
      <c r="BN61" s="604"/>
      <c r="BO61" s="604"/>
      <c r="BP61" s="604"/>
      <c r="BQ61" s="604"/>
      <c r="BR61" s="604"/>
      <c r="BS61" s="604"/>
      <c r="BT61" s="604"/>
      <c r="BU61" s="604"/>
      <c r="BV61" s="604"/>
      <c r="BW61" s="605"/>
      <c r="BX61" s="597" t="s">
        <v>201</v>
      </c>
      <c r="BY61" s="598"/>
      <c r="BZ61" s="598"/>
      <c r="CA61" s="598"/>
      <c r="CB61" s="598"/>
      <c r="CC61" s="598"/>
      <c r="CD61" s="598"/>
      <c r="CE61" s="598"/>
      <c r="CF61" s="598"/>
      <c r="CG61" s="599"/>
      <c r="CH61" s="606"/>
      <c r="CI61" s="607"/>
      <c r="CJ61" s="607"/>
      <c r="CK61" s="607"/>
      <c r="CL61" s="607"/>
      <c r="CM61" s="607"/>
      <c r="CN61" s="607"/>
      <c r="CO61" s="607"/>
      <c r="CP61" s="607"/>
      <c r="CQ61" s="607"/>
      <c r="CR61" s="607"/>
      <c r="CS61" s="607"/>
      <c r="CT61" s="607"/>
      <c r="CU61" s="607"/>
      <c r="CV61" s="607"/>
      <c r="CW61" s="607"/>
      <c r="CX61" s="607"/>
    </row>
    <row r="62" spans="1:102" s="44" customFormat="1" ht="11.25" x14ac:dyDescent="0.2">
      <c r="A62" s="597" t="s">
        <v>295</v>
      </c>
      <c r="B62" s="598"/>
      <c r="C62" s="598"/>
      <c r="D62" s="598"/>
      <c r="E62" s="598"/>
      <c r="F62" s="598"/>
      <c r="G62" s="598"/>
      <c r="H62" s="599"/>
      <c r="I62" s="110"/>
      <c r="J62" s="600" t="s">
        <v>296</v>
      </c>
      <c r="K62" s="600"/>
      <c r="L62" s="600"/>
      <c r="M62" s="600"/>
      <c r="N62" s="600"/>
      <c r="O62" s="600"/>
      <c r="P62" s="600"/>
      <c r="Q62" s="600"/>
      <c r="R62" s="600"/>
      <c r="S62" s="600"/>
      <c r="T62" s="600"/>
      <c r="U62" s="600"/>
      <c r="V62" s="600"/>
      <c r="W62" s="600"/>
      <c r="X62" s="600"/>
      <c r="Y62" s="600"/>
      <c r="Z62" s="600"/>
      <c r="AA62" s="600"/>
      <c r="AB62" s="600"/>
      <c r="AC62" s="600"/>
      <c r="AD62" s="600"/>
      <c r="AE62" s="600"/>
      <c r="AF62" s="600"/>
      <c r="AG62" s="600"/>
      <c r="AH62" s="600"/>
      <c r="AI62" s="600"/>
      <c r="AJ62" s="600"/>
      <c r="AK62" s="600"/>
      <c r="AL62" s="600"/>
      <c r="AM62" s="600"/>
      <c r="AN62" s="600"/>
      <c r="AO62" s="600"/>
      <c r="AP62" s="600"/>
      <c r="AQ62" s="600"/>
      <c r="AR62" s="600"/>
      <c r="AS62" s="600"/>
      <c r="AT62" s="600"/>
      <c r="AU62" s="600"/>
      <c r="AV62" s="600"/>
      <c r="AW62" s="600"/>
      <c r="AX62" s="600"/>
      <c r="AY62" s="600"/>
      <c r="AZ62" s="600"/>
      <c r="BA62" s="600"/>
      <c r="BB62" s="600"/>
      <c r="BC62" s="600"/>
      <c r="BD62" s="600"/>
      <c r="BE62" s="600"/>
      <c r="BF62" s="600"/>
      <c r="BG62" s="600"/>
      <c r="BH62" s="600"/>
      <c r="BI62" s="600"/>
      <c r="BJ62" s="600"/>
      <c r="BK62" s="600"/>
      <c r="BL62" s="600"/>
      <c r="BM62" s="600"/>
      <c r="BN62" s="600"/>
      <c r="BO62" s="600"/>
      <c r="BP62" s="600"/>
      <c r="BQ62" s="600"/>
      <c r="BR62" s="600"/>
      <c r="BS62" s="600"/>
      <c r="BT62" s="600"/>
      <c r="BU62" s="600"/>
      <c r="BV62" s="600"/>
      <c r="BW62" s="601"/>
      <c r="BX62" s="597" t="s">
        <v>201</v>
      </c>
      <c r="BY62" s="598"/>
      <c r="BZ62" s="598"/>
      <c r="CA62" s="598"/>
      <c r="CB62" s="598"/>
      <c r="CC62" s="598"/>
      <c r="CD62" s="598"/>
      <c r="CE62" s="598"/>
      <c r="CF62" s="598"/>
      <c r="CG62" s="599"/>
      <c r="CH62" s="608"/>
      <c r="CI62" s="609"/>
      <c r="CJ62" s="609"/>
      <c r="CK62" s="609"/>
      <c r="CL62" s="609"/>
      <c r="CM62" s="609"/>
      <c r="CN62" s="609"/>
      <c r="CO62" s="609"/>
      <c r="CP62" s="609"/>
      <c r="CQ62" s="609"/>
      <c r="CR62" s="609"/>
      <c r="CS62" s="609"/>
      <c r="CT62" s="609"/>
      <c r="CU62" s="609"/>
      <c r="CV62" s="609"/>
      <c r="CW62" s="609"/>
      <c r="CX62" s="609"/>
    </row>
    <row r="63" spans="1:102" s="44" customFormat="1" ht="11.25" x14ac:dyDescent="0.2">
      <c r="A63" s="597" t="s">
        <v>297</v>
      </c>
      <c r="B63" s="598"/>
      <c r="C63" s="598"/>
      <c r="D63" s="598"/>
      <c r="E63" s="598"/>
      <c r="F63" s="598"/>
      <c r="G63" s="598"/>
      <c r="H63" s="599"/>
      <c r="I63" s="110"/>
      <c r="J63" s="600" t="s">
        <v>298</v>
      </c>
      <c r="K63" s="600"/>
      <c r="L63" s="600"/>
      <c r="M63" s="600"/>
      <c r="N63" s="600"/>
      <c r="O63" s="600"/>
      <c r="P63" s="600"/>
      <c r="Q63" s="600"/>
      <c r="R63" s="600"/>
      <c r="S63" s="600"/>
      <c r="T63" s="600"/>
      <c r="U63" s="600"/>
      <c r="V63" s="600"/>
      <c r="W63" s="600"/>
      <c r="X63" s="600"/>
      <c r="Y63" s="600"/>
      <c r="Z63" s="600"/>
      <c r="AA63" s="600"/>
      <c r="AB63" s="600"/>
      <c r="AC63" s="600"/>
      <c r="AD63" s="600"/>
      <c r="AE63" s="600"/>
      <c r="AF63" s="600"/>
      <c r="AG63" s="600"/>
      <c r="AH63" s="600"/>
      <c r="AI63" s="600"/>
      <c r="AJ63" s="600"/>
      <c r="AK63" s="600"/>
      <c r="AL63" s="600"/>
      <c r="AM63" s="600"/>
      <c r="AN63" s="600"/>
      <c r="AO63" s="600"/>
      <c r="AP63" s="600"/>
      <c r="AQ63" s="600"/>
      <c r="AR63" s="600"/>
      <c r="AS63" s="600"/>
      <c r="AT63" s="600"/>
      <c r="AU63" s="600"/>
      <c r="AV63" s="600"/>
      <c r="AW63" s="600"/>
      <c r="AX63" s="600"/>
      <c r="AY63" s="600"/>
      <c r="AZ63" s="600"/>
      <c r="BA63" s="600"/>
      <c r="BB63" s="600"/>
      <c r="BC63" s="600"/>
      <c r="BD63" s="600"/>
      <c r="BE63" s="600"/>
      <c r="BF63" s="600"/>
      <c r="BG63" s="600"/>
      <c r="BH63" s="600"/>
      <c r="BI63" s="600"/>
      <c r="BJ63" s="600"/>
      <c r="BK63" s="600"/>
      <c r="BL63" s="600"/>
      <c r="BM63" s="600"/>
      <c r="BN63" s="600"/>
      <c r="BO63" s="600"/>
      <c r="BP63" s="600"/>
      <c r="BQ63" s="600"/>
      <c r="BR63" s="600"/>
      <c r="BS63" s="600"/>
      <c r="BT63" s="600"/>
      <c r="BU63" s="600"/>
      <c r="BV63" s="600"/>
      <c r="BW63" s="601"/>
      <c r="BX63" s="597" t="s">
        <v>201</v>
      </c>
      <c r="BY63" s="598"/>
      <c r="BZ63" s="598"/>
      <c r="CA63" s="598"/>
      <c r="CB63" s="598"/>
      <c r="CC63" s="598"/>
      <c r="CD63" s="598"/>
      <c r="CE63" s="598"/>
      <c r="CF63" s="598"/>
      <c r="CG63" s="599"/>
      <c r="CH63" s="608"/>
      <c r="CI63" s="609"/>
      <c r="CJ63" s="609"/>
      <c r="CK63" s="609"/>
      <c r="CL63" s="609"/>
      <c r="CM63" s="609"/>
      <c r="CN63" s="609"/>
      <c r="CO63" s="609"/>
      <c r="CP63" s="609"/>
      <c r="CQ63" s="609"/>
      <c r="CR63" s="609"/>
      <c r="CS63" s="609"/>
      <c r="CT63" s="609"/>
      <c r="CU63" s="609"/>
      <c r="CV63" s="609"/>
      <c r="CW63" s="609"/>
      <c r="CX63" s="609"/>
    </row>
    <row r="64" spans="1:102" s="44" customFormat="1" ht="11.25" x14ac:dyDescent="0.2">
      <c r="A64" s="597" t="s">
        <v>299</v>
      </c>
      <c r="B64" s="598"/>
      <c r="C64" s="598"/>
      <c r="D64" s="598"/>
      <c r="E64" s="598"/>
      <c r="F64" s="598"/>
      <c r="G64" s="598"/>
      <c r="H64" s="599"/>
      <c r="I64" s="110"/>
      <c r="J64" s="600" t="s">
        <v>300</v>
      </c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0"/>
      <c r="BE64" s="600"/>
      <c r="BF64" s="600"/>
      <c r="BG64" s="600"/>
      <c r="BH64" s="600"/>
      <c r="BI64" s="600"/>
      <c r="BJ64" s="600"/>
      <c r="BK64" s="600"/>
      <c r="BL64" s="600"/>
      <c r="BM64" s="600"/>
      <c r="BN64" s="600"/>
      <c r="BO64" s="600"/>
      <c r="BP64" s="600"/>
      <c r="BQ64" s="600"/>
      <c r="BR64" s="600"/>
      <c r="BS64" s="600"/>
      <c r="BT64" s="600"/>
      <c r="BU64" s="600"/>
      <c r="BV64" s="600"/>
      <c r="BW64" s="601"/>
      <c r="BX64" s="597" t="s">
        <v>201</v>
      </c>
      <c r="BY64" s="598"/>
      <c r="BZ64" s="598"/>
      <c r="CA64" s="598"/>
      <c r="CB64" s="598"/>
      <c r="CC64" s="598"/>
      <c r="CD64" s="598"/>
      <c r="CE64" s="598"/>
      <c r="CF64" s="598"/>
      <c r="CG64" s="599"/>
      <c r="CH64" s="608"/>
      <c r="CI64" s="609"/>
      <c r="CJ64" s="609"/>
      <c r="CK64" s="609"/>
      <c r="CL64" s="609"/>
      <c r="CM64" s="609"/>
      <c r="CN64" s="609"/>
      <c r="CO64" s="609"/>
      <c r="CP64" s="609"/>
      <c r="CQ64" s="609"/>
      <c r="CR64" s="609"/>
      <c r="CS64" s="609"/>
      <c r="CT64" s="609"/>
      <c r="CU64" s="609"/>
      <c r="CV64" s="609"/>
      <c r="CW64" s="609"/>
      <c r="CX64" s="609"/>
    </row>
    <row r="65" spans="1:102" s="44" customFormat="1" ht="22.5" customHeight="1" x14ac:dyDescent="0.2">
      <c r="A65" s="597" t="s">
        <v>301</v>
      </c>
      <c r="B65" s="598"/>
      <c r="C65" s="598"/>
      <c r="D65" s="598"/>
      <c r="E65" s="598"/>
      <c r="F65" s="598"/>
      <c r="G65" s="598"/>
      <c r="H65" s="599"/>
      <c r="I65" s="110"/>
      <c r="J65" s="600" t="s">
        <v>302</v>
      </c>
      <c r="K65" s="600"/>
      <c r="L65" s="600"/>
      <c r="M65" s="600"/>
      <c r="N65" s="600"/>
      <c r="O65" s="600"/>
      <c r="P65" s="600"/>
      <c r="Q65" s="600"/>
      <c r="R65" s="600"/>
      <c r="S65" s="600"/>
      <c r="T65" s="600"/>
      <c r="U65" s="600"/>
      <c r="V65" s="600"/>
      <c r="W65" s="600"/>
      <c r="X65" s="600"/>
      <c r="Y65" s="600"/>
      <c r="Z65" s="600"/>
      <c r="AA65" s="600"/>
      <c r="AB65" s="600"/>
      <c r="AC65" s="600"/>
      <c r="AD65" s="600"/>
      <c r="AE65" s="600"/>
      <c r="AF65" s="600"/>
      <c r="AG65" s="600"/>
      <c r="AH65" s="600"/>
      <c r="AI65" s="600"/>
      <c r="AJ65" s="600"/>
      <c r="AK65" s="600"/>
      <c r="AL65" s="600"/>
      <c r="AM65" s="600"/>
      <c r="AN65" s="600"/>
      <c r="AO65" s="600"/>
      <c r="AP65" s="600"/>
      <c r="AQ65" s="600"/>
      <c r="AR65" s="600"/>
      <c r="AS65" s="600"/>
      <c r="AT65" s="600"/>
      <c r="AU65" s="600"/>
      <c r="AV65" s="600"/>
      <c r="AW65" s="600"/>
      <c r="AX65" s="600"/>
      <c r="AY65" s="600"/>
      <c r="AZ65" s="600"/>
      <c r="BA65" s="600"/>
      <c r="BB65" s="600"/>
      <c r="BC65" s="600"/>
      <c r="BD65" s="600"/>
      <c r="BE65" s="600"/>
      <c r="BF65" s="600"/>
      <c r="BG65" s="600"/>
      <c r="BH65" s="600"/>
      <c r="BI65" s="600"/>
      <c r="BJ65" s="600"/>
      <c r="BK65" s="600"/>
      <c r="BL65" s="600"/>
      <c r="BM65" s="600"/>
      <c r="BN65" s="600"/>
      <c r="BO65" s="600"/>
      <c r="BP65" s="600"/>
      <c r="BQ65" s="600"/>
      <c r="BR65" s="600"/>
      <c r="BS65" s="600"/>
      <c r="BT65" s="600"/>
      <c r="BU65" s="600"/>
      <c r="BV65" s="600"/>
      <c r="BW65" s="601"/>
      <c r="BX65" s="597" t="s">
        <v>201</v>
      </c>
      <c r="BY65" s="598"/>
      <c r="BZ65" s="598"/>
      <c r="CA65" s="598"/>
      <c r="CB65" s="598"/>
      <c r="CC65" s="598"/>
      <c r="CD65" s="598"/>
      <c r="CE65" s="598"/>
      <c r="CF65" s="598"/>
      <c r="CG65" s="599"/>
      <c r="CH65" s="608"/>
      <c r="CI65" s="609"/>
      <c r="CJ65" s="609"/>
      <c r="CK65" s="609"/>
      <c r="CL65" s="609"/>
      <c r="CM65" s="609"/>
      <c r="CN65" s="609"/>
      <c r="CO65" s="609"/>
      <c r="CP65" s="609"/>
      <c r="CQ65" s="609"/>
      <c r="CR65" s="609"/>
      <c r="CS65" s="609"/>
      <c r="CT65" s="609"/>
      <c r="CU65" s="609"/>
      <c r="CV65" s="609"/>
      <c r="CW65" s="609"/>
      <c r="CX65" s="609"/>
    </row>
    <row r="66" spans="1:102" s="44" customFormat="1" ht="11.25" x14ac:dyDescent="0.2">
      <c r="A66" s="610" t="s">
        <v>303</v>
      </c>
      <c r="B66" s="611"/>
      <c r="C66" s="611"/>
      <c r="D66" s="611"/>
      <c r="E66" s="611"/>
      <c r="F66" s="611"/>
      <c r="G66" s="611"/>
      <c r="H66" s="612"/>
      <c r="I66" s="113"/>
      <c r="J66" s="604" t="s">
        <v>304</v>
      </c>
      <c r="K66" s="604"/>
      <c r="L66" s="604"/>
      <c r="M66" s="604"/>
      <c r="N66" s="604"/>
      <c r="O66" s="604"/>
      <c r="P66" s="604"/>
      <c r="Q66" s="604"/>
      <c r="R66" s="604"/>
      <c r="S66" s="604"/>
      <c r="T66" s="604"/>
      <c r="U66" s="604"/>
      <c r="V66" s="604"/>
      <c r="W66" s="604"/>
      <c r="X66" s="604"/>
      <c r="Y66" s="604"/>
      <c r="Z66" s="604"/>
      <c r="AA66" s="604"/>
      <c r="AB66" s="604"/>
      <c r="AC66" s="604"/>
      <c r="AD66" s="604"/>
      <c r="AE66" s="604"/>
      <c r="AF66" s="604"/>
      <c r="AG66" s="604"/>
      <c r="AH66" s="604"/>
      <c r="AI66" s="604"/>
      <c r="AJ66" s="604"/>
      <c r="AK66" s="604"/>
      <c r="AL66" s="604"/>
      <c r="AM66" s="604"/>
      <c r="AN66" s="604"/>
      <c r="AO66" s="604"/>
      <c r="AP66" s="604"/>
      <c r="AQ66" s="604"/>
      <c r="AR66" s="604"/>
      <c r="AS66" s="604"/>
      <c r="AT66" s="604"/>
      <c r="AU66" s="604"/>
      <c r="AV66" s="604"/>
      <c r="AW66" s="604"/>
      <c r="AX66" s="604"/>
      <c r="AY66" s="604"/>
      <c r="AZ66" s="604"/>
      <c r="BA66" s="604"/>
      <c r="BB66" s="604"/>
      <c r="BC66" s="604"/>
      <c r="BD66" s="604"/>
      <c r="BE66" s="604"/>
      <c r="BF66" s="604"/>
      <c r="BG66" s="604"/>
      <c r="BH66" s="604"/>
      <c r="BI66" s="604"/>
      <c r="BJ66" s="604"/>
      <c r="BK66" s="604"/>
      <c r="BL66" s="604"/>
      <c r="BM66" s="604"/>
      <c r="BN66" s="604"/>
      <c r="BO66" s="604"/>
      <c r="BP66" s="604"/>
      <c r="BQ66" s="604"/>
      <c r="BR66" s="604"/>
      <c r="BS66" s="604"/>
      <c r="BT66" s="604"/>
      <c r="BU66" s="604"/>
      <c r="BV66" s="604"/>
      <c r="BW66" s="605"/>
      <c r="BX66" s="597" t="s">
        <v>201</v>
      </c>
      <c r="BY66" s="598"/>
      <c r="BZ66" s="598"/>
      <c r="CA66" s="598"/>
      <c r="CB66" s="598"/>
      <c r="CC66" s="598"/>
      <c r="CD66" s="598"/>
      <c r="CE66" s="598"/>
      <c r="CF66" s="598"/>
      <c r="CG66" s="599"/>
      <c r="CH66" s="606"/>
      <c r="CI66" s="607"/>
      <c r="CJ66" s="607"/>
      <c r="CK66" s="607"/>
      <c r="CL66" s="607"/>
      <c r="CM66" s="607"/>
      <c r="CN66" s="607"/>
      <c r="CO66" s="607"/>
      <c r="CP66" s="607"/>
      <c r="CQ66" s="607"/>
      <c r="CR66" s="607"/>
      <c r="CS66" s="607"/>
      <c r="CT66" s="607"/>
      <c r="CU66" s="607"/>
      <c r="CV66" s="607"/>
      <c r="CW66" s="607"/>
      <c r="CX66" s="607"/>
    </row>
    <row r="67" spans="1:102" s="44" customFormat="1" ht="11.25" x14ac:dyDescent="0.2">
      <c r="A67" s="610">
        <v>5</v>
      </c>
      <c r="B67" s="611"/>
      <c r="C67" s="611"/>
      <c r="D67" s="611"/>
      <c r="E67" s="611"/>
      <c r="F67" s="611"/>
      <c r="G67" s="611"/>
      <c r="H67" s="612"/>
      <c r="I67" s="113"/>
      <c r="J67" s="604" t="s">
        <v>305</v>
      </c>
      <c r="K67" s="604"/>
      <c r="L67" s="604"/>
      <c r="M67" s="604"/>
      <c r="N67" s="604"/>
      <c r="O67" s="604"/>
      <c r="P67" s="604"/>
      <c r="Q67" s="604"/>
      <c r="R67" s="604"/>
      <c r="S67" s="604"/>
      <c r="T67" s="604"/>
      <c r="U67" s="604"/>
      <c r="V67" s="604"/>
      <c r="W67" s="604"/>
      <c r="X67" s="604"/>
      <c r="Y67" s="604"/>
      <c r="Z67" s="604"/>
      <c r="AA67" s="604"/>
      <c r="AB67" s="604"/>
      <c r="AC67" s="604"/>
      <c r="AD67" s="604"/>
      <c r="AE67" s="604"/>
      <c r="AF67" s="604"/>
      <c r="AG67" s="604"/>
      <c r="AH67" s="604"/>
      <c r="AI67" s="604"/>
      <c r="AJ67" s="604"/>
      <c r="AK67" s="604"/>
      <c r="AL67" s="604"/>
      <c r="AM67" s="604"/>
      <c r="AN67" s="604"/>
      <c r="AO67" s="604"/>
      <c r="AP67" s="604"/>
      <c r="AQ67" s="604"/>
      <c r="AR67" s="604"/>
      <c r="AS67" s="604"/>
      <c r="AT67" s="604"/>
      <c r="AU67" s="604"/>
      <c r="AV67" s="604"/>
      <c r="AW67" s="604"/>
      <c r="AX67" s="604"/>
      <c r="AY67" s="604"/>
      <c r="AZ67" s="604"/>
      <c r="BA67" s="604"/>
      <c r="BB67" s="604"/>
      <c r="BC67" s="604"/>
      <c r="BD67" s="604"/>
      <c r="BE67" s="604"/>
      <c r="BF67" s="604"/>
      <c r="BG67" s="604"/>
      <c r="BH67" s="604"/>
      <c r="BI67" s="604"/>
      <c r="BJ67" s="604"/>
      <c r="BK67" s="604"/>
      <c r="BL67" s="604"/>
      <c r="BM67" s="604"/>
      <c r="BN67" s="604"/>
      <c r="BO67" s="604"/>
      <c r="BP67" s="604"/>
      <c r="BQ67" s="604"/>
      <c r="BR67" s="604"/>
      <c r="BS67" s="604"/>
      <c r="BT67" s="604"/>
      <c r="BU67" s="604"/>
      <c r="BV67" s="604"/>
      <c r="BW67" s="605"/>
      <c r="BX67" s="597" t="s">
        <v>201</v>
      </c>
      <c r="BY67" s="598"/>
      <c r="BZ67" s="598"/>
      <c r="CA67" s="598"/>
      <c r="CB67" s="598"/>
      <c r="CC67" s="598"/>
      <c r="CD67" s="598"/>
      <c r="CE67" s="598"/>
      <c r="CF67" s="598"/>
      <c r="CG67" s="599"/>
      <c r="CH67" s="613">
        <f>CH12-CH53</f>
        <v>2694.4379999999996</v>
      </c>
      <c r="CI67" s="614"/>
      <c r="CJ67" s="614"/>
      <c r="CK67" s="614"/>
      <c r="CL67" s="614"/>
      <c r="CM67" s="614"/>
      <c r="CN67" s="614"/>
      <c r="CO67" s="614"/>
      <c r="CP67" s="614"/>
      <c r="CQ67" s="614"/>
      <c r="CR67" s="614"/>
      <c r="CS67" s="614"/>
      <c r="CT67" s="614"/>
      <c r="CU67" s="614"/>
      <c r="CV67" s="614"/>
      <c r="CW67" s="614"/>
      <c r="CX67" s="614"/>
    </row>
    <row r="68" spans="1:102" s="44" customFormat="1" ht="11.25" x14ac:dyDescent="0.2">
      <c r="A68" s="610" t="s">
        <v>306</v>
      </c>
      <c r="B68" s="611"/>
      <c r="C68" s="611"/>
      <c r="D68" s="611"/>
      <c r="E68" s="611"/>
      <c r="F68" s="611"/>
      <c r="G68" s="611"/>
      <c r="H68" s="611"/>
      <c r="I68" s="611"/>
      <c r="J68" s="611"/>
      <c r="K68" s="611"/>
      <c r="L68" s="611"/>
      <c r="M68" s="611"/>
      <c r="N68" s="611"/>
      <c r="O68" s="611"/>
      <c r="P68" s="611"/>
      <c r="Q68" s="611"/>
      <c r="R68" s="611"/>
      <c r="S68" s="611"/>
      <c r="T68" s="611"/>
      <c r="U68" s="611"/>
      <c r="V68" s="611"/>
      <c r="W68" s="611"/>
      <c r="X68" s="611"/>
      <c r="Y68" s="611"/>
      <c r="Z68" s="611"/>
      <c r="AA68" s="611"/>
      <c r="AB68" s="611"/>
      <c r="AC68" s="611"/>
      <c r="AD68" s="611"/>
      <c r="AE68" s="611"/>
      <c r="AF68" s="611"/>
      <c r="AG68" s="611"/>
      <c r="AH68" s="611"/>
      <c r="AI68" s="611"/>
      <c r="AJ68" s="611"/>
      <c r="AK68" s="611"/>
      <c r="AL68" s="611"/>
      <c r="AM68" s="611"/>
      <c r="AN68" s="611"/>
      <c r="AO68" s="611"/>
      <c r="AP68" s="611"/>
      <c r="AQ68" s="611"/>
      <c r="AR68" s="611"/>
      <c r="AS68" s="611"/>
      <c r="AT68" s="611"/>
      <c r="AU68" s="611"/>
      <c r="AV68" s="611"/>
      <c r="AW68" s="611"/>
      <c r="AX68" s="611"/>
      <c r="AY68" s="611"/>
      <c r="AZ68" s="611"/>
      <c r="BA68" s="611"/>
      <c r="BB68" s="611"/>
      <c r="BC68" s="611"/>
      <c r="BD68" s="611"/>
      <c r="BE68" s="611"/>
      <c r="BF68" s="611"/>
      <c r="BG68" s="611"/>
      <c r="BH68" s="611"/>
      <c r="BI68" s="611"/>
      <c r="BJ68" s="611"/>
      <c r="BK68" s="611"/>
      <c r="BL68" s="611"/>
      <c r="BM68" s="611"/>
      <c r="BN68" s="611"/>
      <c r="BO68" s="611"/>
      <c r="BP68" s="611"/>
      <c r="BQ68" s="611"/>
      <c r="BR68" s="611"/>
      <c r="BS68" s="611"/>
      <c r="BT68" s="611"/>
      <c r="BU68" s="611"/>
      <c r="BV68" s="611"/>
      <c r="BW68" s="611"/>
      <c r="BX68" s="611"/>
      <c r="BY68" s="611"/>
      <c r="BZ68" s="611"/>
      <c r="CA68" s="611"/>
      <c r="CB68" s="611"/>
      <c r="CC68" s="611"/>
      <c r="CD68" s="611"/>
      <c r="CE68" s="611"/>
      <c r="CF68" s="611"/>
      <c r="CG68" s="611"/>
      <c r="CH68" s="611"/>
      <c r="CI68" s="611"/>
      <c r="CJ68" s="611"/>
      <c r="CK68" s="611"/>
      <c r="CL68" s="611"/>
      <c r="CM68" s="611"/>
      <c r="CN68" s="611"/>
      <c r="CO68" s="611"/>
      <c r="CP68" s="611"/>
      <c r="CQ68" s="611"/>
      <c r="CR68" s="611"/>
      <c r="CS68" s="611"/>
      <c r="CT68" s="611"/>
      <c r="CU68" s="611"/>
      <c r="CV68" s="611"/>
      <c r="CW68" s="611"/>
      <c r="CX68" s="612"/>
    </row>
    <row r="69" spans="1:102" s="44" customFormat="1" ht="11.25" customHeight="1" x14ac:dyDescent="0.2">
      <c r="A69" s="597">
        <v>1</v>
      </c>
      <c r="B69" s="598"/>
      <c r="C69" s="598"/>
      <c r="D69" s="598"/>
      <c r="E69" s="598"/>
      <c r="F69" s="598"/>
      <c r="G69" s="598"/>
      <c r="H69" s="599"/>
      <c r="I69" s="110"/>
      <c r="J69" s="600" t="s">
        <v>307</v>
      </c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600"/>
      <c r="V69" s="600"/>
      <c r="W69" s="600"/>
      <c r="X69" s="600"/>
      <c r="Y69" s="600"/>
      <c r="Z69" s="600"/>
      <c r="AA69" s="600"/>
      <c r="AB69" s="600"/>
      <c r="AC69" s="600"/>
      <c r="AD69" s="600"/>
      <c r="AE69" s="600"/>
      <c r="AF69" s="600"/>
      <c r="AG69" s="600"/>
      <c r="AH69" s="600"/>
      <c r="AI69" s="600"/>
      <c r="AJ69" s="600"/>
      <c r="AK69" s="600"/>
      <c r="AL69" s="600"/>
      <c r="AM69" s="600"/>
      <c r="AN69" s="600"/>
      <c r="AO69" s="600"/>
      <c r="AP69" s="600"/>
      <c r="AQ69" s="600"/>
      <c r="AR69" s="600"/>
      <c r="AS69" s="600"/>
      <c r="AT69" s="600"/>
      <c r="AU69" s="600"/>
      <c r="AV69" s="600"/>
      <c r="AW69" s="600"/>
      <c r="AX69" s="600"/>
      <c r="AY69" s="600"/>
      <c r="AZ69" s="600"/>
      <c r="BA69" s="600"/>
      <c r="BB69" s="600"/>
      <c r="BC69" s="600"/>
      <c r="BD69" s="600"/>
      <c r="BE69" s="600"/>
      <c r="BF69" s="600"/>
      <c r="BG69" s="600"/>
      <c r="BH69" s="600"/>
      <c r="BI69" s="600"/>
      <c r="BJ69" s="600"/>
      <c r="BK69" s="600"/>
      <c r="BL69" s="600"/>
      <c r="BM69" s="600"/>
      <c r="BN69" s="600"/>
      <c r="BO69" s="600"/>
      <c r="BP69" s="600"/>
      <c r="BQ69" s="600"/>
      <c r="BR69" s="600"/>
      <c r="BS69" s="600"/>
      <c r="BT69" s="600"/>
      <c r="BU69" s="600"/>
      <c r="BV69" s="600"/>
      <c r="BW69" s="601"/>
      <c r="BX69" s="597" t="s">
        <v>308</v>
      </c>
      <c r="BY69" s="598"/>
      <c r="BZ69" s="598"/>
      <c r="CA69" s="598"/>
      <c r="CB69" s="598"/>
      <c r="CC69" s="598"/>
      <c r="CD69" s="598"/>
      <c r="CE69" s="598"/>
      <c r="CF69" s="598"/>
      <c r="CG69" s="599"/>
      <c r="CH69" s="597">
        <v>4</v>
      </c>
      <c r="CI69" s="598"/>
      <c r="CJ69" s="598"/>
      <c r="CK69" s="598"/>
      <c r="CL69" s="598"/>
      <c r="CM69" s="598"/>
      <c r="CN69" s="598"/>
      <c r="CO69" s="598"/>
      <c r="CP69" s="598"/>
      <c r="CQ69" s="598"/>
      <c r="CR69" s="598"/>
      <c r="CS69" s="598"/>
      <c r="CT69" s="598"/>
      <c r="CU69" s="598"/>
      <c r="CV69" s="598"/>
      <c r="CW69" s="598"/>
      <c r="CX69" s="599"/>
    </row>
    <row r="70" spans="1:102" s="44" customFormat="1" ht="11.25" x14ac:dyDescent="0.2">
      <c r="A70" s="597">
        <v>2</v>
      </c>
      <c r="B70" s="598"/>
      <c r="C70" s="598"/>
      <c r="D70" s="598"/>
      <c r="E70" s="598"/>
      <c r="F70" s="598"/>
      <c r="G70" s="598"/>
      <c r="H70" s="599"/>
      <c r="I70" s="110"/>
      <c r="J70" s="600" t="s">
        <v>309</v>
      </c>
      <c r="K70" s="600"/>
      <c r="L70" s="600"/>
      <c r="M70" s="600"/>
      <c r="N70" s="600"/>
      <c r="O70" s="600"/>
      <c r="P70" s="600"/>
      <c r="Q70" s="600"/>
      <c r="R70" s="600"/>
      <c r="S70" s="600"/>
      <c r="T70" s="600"/>
      <c r="U70" s="600"/>
      <c r="V70" s="600"/>
      <c r="W70" s="600"/>
      <c r="X70" s="600"/>
      <c r="Y70" s="600"/>
      <c r="Z70" s="600"/>
      <c r="AA70" s="600"/>
      <c r="AB70" s="600"/>
      <c r="AC70" s="600"/>
      <c r="AD70" s="600"/>
      <c r="AE70" s="600"/>
      <c r="AF70" s="600"/>
      <c r="AG70" s="600"/>
      <c r="AH70" s="600"/>
      <c r="AI70" s="600"/>
      <c r="AJ70" s="600"/>
      <c r="AK70" s="600"/>
      <c r="AL70" s="600"/>
      <c r="AM70" s="600"/>
      <c r="AN70" s="600"/>
      <c r="AO70" s="600"/>
      <c r="AP70" s="600"/>
      <c r="AQ70" s="600"/>
      <c r="AR70" s="600"/>
      <c r="AS70" s="600"/>
      <c r="AT70" s="600"/>
      <c r="AU70" s="600"/>
      <c r="AV70" s="600"/>
      <c r="AW70" s="600"/>
      <c r="AX70" s="600"/>
      <c r="AY70" s="600"/>
      <c r="AZ70" s="600"/>
      <c r="BA70" s="600"/>
      <c r="BB70" s="600"/>
      <c r="BC70" s="600"/>
      <c r="BD70" s="600"/>
      <c r="BE70" s="600"/>
      <c r="BF70" s="600"/>
      <c r="BG70" s="600"/>
      <c r="BH70" s="600"/>
      <c r="BI70" s="600"/>
      <c r="BJ70" s="600"/>
      <c r="BK70" s="600"/>
      <c r="BL70" s="600"/>
      <c r="BM70" s="600"/>
      <c r="BN70" s="600"/>
      <c r="BO70" s="600"/>
      <c r="BP70" s="600"/>
      <c r="BQ70" s="600"/>
      <c r="BR70" s="600"/>
      <c r="BS70" s="600"/>
      <c r="BT70" s="600"/>
      <c r="BU70" s="600"/>
      <c r="BV70" s="600"/>
      <c r="BW70" s="601"/>
      <c r="BX70" s="597" t="s">
        <v>310</v>
      </c>
      <c r="BY70" s="598"/>
      <c r="BZ70" s="598"/>
      <c r="CA70" s="598"/>
      <c r="CB70" s="598"/>
      <c r="CC70" s="598"/>
      <c r="CD70" s="598"/>
      <c r="CE70" s="598"/>
      <c r="CF70" s="598"/>
      <c r="CG70" s="599"/>
      <c r="CH70" s="597">
        <v>5.74</v>
      </c>
      <c r="CI70" s="598"/>
      <c r="CJ70" s="598"/>
      <c r="CK70" s="598"/>
      <c r="CL70" s="598"/>
      <c r="CM70" s="598"/>
      <c r="CN70" s="598"/>
      <c r="CO70" s="598"/>
      <c r="CP70" s="598"/>
      <c r="CQ70" s="598"/>
      <c r="CR70" s="598"/>
      <c r="CS70" s="598"/>
      <c r="CT70" s="598"/>
      <c r="CU70" s="598"/>
      <c r="CV70" s="598"/>
      <c r="CW70" s="598"/>
      <c r="CX70" s="599"/>
    </row>
    <row r="71" spans="1:102" s="44" customFormat="1" ht="11.25" x14ac:dyDescent="0.2">
      <c r="A71" s="597">
        <v>3</v>
      </c>
      <c r="B71" s="598"/>
      <c r="C71" s="598"/>
      <c r="D71" s="598"/>
      <c r="E71" s="598"/>
      <c r="F71" s="598"/>
      <c r="G71" s="598"/>
      <c r="H71" s="599"/>
      <c r="I71" s="110"/>
      <c r="J71" s="600" t="s">
        <v>311</v>
      </c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0"/>
      <c r="Z71" s="600"/>
      <c r="AA71" s="600"/>
      <c r="AB71" s="600"/>
      <c r="AC71" s="600"/>
      <c r="AD71" s="600"/>
      <c r="AE71" s="600"/>
      <c r="AF71" s="600"/>
      <c r="AG71" s="600"/>
      <c r="AH71" s="600"/>
      <c r="AI71" s="600"/>
      <c r="AJ71" s="600"/>
      <c r="AK71" s="600"/>
      <c r="AL71" s="600"/>
      <c r="AM71" s="600"/>
      <c r="AN71" s="600"/>
      <c r="AO71" s="600"/>
      <c r="AP71" s="600"/>
      <c r="AQ71" s="600"/>
      <c r="AR71" s="600"/>
      <c r="AS71" s="600"/>
      <c r="AT71" s="600"/>
      <c r="AU71" s="600"/>
      <c r="AV71" s="600"/>
      <c r="AW71" s="600"/>
      <c r="AX71" s="600"/>
      <c r="AY71" s="600"/>
      <c r="AZ71" s="600"/>
      <c r="BA71" s="600"/>
      <c r="BB71" s="600"/>
      <c r="BC71" s="600"/>
      <c r="BD71" s="600"/>
      <c r="BE71" s="600"/>
      <c r="BF71" s="600"/>
      <c r="BG71" s="600"/>
      <c r="BH71" s="600"/>
      <c r="BI71" s="600"/>
      <c r="BJ71" s="600"/>
      <c r="BK71" s="600"/>
      <c r="BL71" s="600"/>
      <c r="BM71" s="600"/>
      <c r="BN71" s="600"/>
      <c r="BO71" s="600"/>
      <c r="BP71" s="600"/>
      <c r="BQ71" s="600"/>
      <c r="BR71" s="600"/>
      <c r="BS71" s="600"/>
      <c r="BT71" s="600"/>
      <c r="BU71" s="600"/>
      <c r="BV71" s="600"/>
      <c r="BW71" s="601"/>
      <c r="BX71" s="597" t="s">
        <v>312</v>
      </c>
      <c r="BY71" s="598"/>
      <c r="BZ71" s="598"/>
      <c r="CA71" s="598"/>
      <c r="CB71" s="598"/>
      <c r="CC71" s="598"/>
      <c r="CD71" s="598"/>
      <c r="CE71" s="598"/>
      <c r="CF71" s="598"/>
      <c r="CG71" s="599"/>
      <c r="CH71" s="615">
        <v>1</v>
      </c>
      <c r="CI71" s="616"/>
      <c r="CJ71" s="616"/>
      <c r="CK71" s="616"/>
      <c r="CL71" s="616"/>
      <c r="CM71" s="616"/>
      <c r="CN71" s="616"/>
      <c r="CO71" s="616"/>
      <c r="CP71" s="616"/>
      <c r="CQ71" s="616"/>
      <c r="CR71" s="616"/>
      <c r="CS71" s="616"/>
      <c r="CT71" s="616"/>
      <c r="CU71" s="616"/>
      <c r="CV71" s="616"/>
      <c r="CW71" s="616"/>
      <c r="CX71" s="617"/>
    </row>
    <row r="72" spans="1:102" s="44" customFormat="1" ht="11.25" x14ac:dyDescent="0.2">
      <c r="A72" s="597">
        <v>4</v>
      </c>
      <c r="B72" s="598"/>
      <c r="C72" s="598"/>
      <c r="D72" s="598"/>
      <c r="E72" s="598"/>
      <c r="F72" s="598"/>
      <c r="G72" s="598"/>
      <c r="H72" s="599"/>
      <c r="I72" s="110"/>
      <c r="J72" s="600" t="s">
        <v>313</v>
      </c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600"/>
      <c r="AG72" s="600"/>
      <c r="AH72" s="600"/>
      <c r="AI72" s="600"/>
      <c r="AJ72" s="600"/>
      <c r="AK72" s="600"/>
      <c r="AL72" s="600"/>
      <c r="AM72" s="600"/>
      <c r="AN72" s="600"/>
      <c r="AO72" s="600"/>
      <c r="AP72" s="600"/>
      <c r="AQ72" s="600"/>
      <c r="AR72" s="600"/>
      <c r="AS72" s="600"/>
      <c r="AT72" s="600"/>
      <c r="AU72" s="600"/>
      <c r="AV72" s="600"/>
      <c r="AW72" s="600"/>
      <c r="AX72" s="600"/>
      <c r="AY72" s="600"/>
      <c r="AZ72" s="600"/>
      <c r="BA72" s="600"/>
      <c r="BB72" s="600"/>
      <c r="BC72" s="600"/>
      <c r="BD72" s="600"/>
      <c r="BE72" s="600"/>
      <c r="BF72" s="600"/>
      <c r="BG72" s="600"/>
      <c r="BH72" s="600"/>
      <c r="BI72" s="600"/>
      <c r="BJ72" s="600"/>
      <c r="BK72" s="600"/>
      <c r="BL72" s="600"/>
      <c r="BM72" s="600"/>
      <c r="BN72" s="600"/>
      <c r="BO72" s="600"/>
      <c r="BP72" s="600"/>
      <c r="BQ72" s="600"/>
      <c r="BR72" s="600"/>
      <c r="BS72" s="600"/>
      <c r="BT72" s="600"/>
      <c r="BU72" s="600"/>
      <c r="BV72" s="600"/>
      <c r="BW72" s="601"/>
      <c r="BX72" s="597" t="s">
        <v>314</v>
      </c>
      <c r="BY72" s="598"/>
      <c r="BZ72" s="598"/>
      <c r="CA72" s="598"/>
      <c r="CB72" s="598"/>
      <c r="CC72" s="598"/>
      <c r="CD72" s="598"/>
      <c r="CE72" s="598"/>
      <c r="CF72" s="598"/>
      <c r="CG72" s="599"/>
      <c r="CH72" s="615"/>
      <c r="CI72" s="616"/>
      <c r="CJ72" s="616"/>
      <c r="CK72" s="616"/>
      <c r="CL72" s="616"/>
      <c r="CM72" s="616"/>
      <c r="CN72" s="616"/>
      <c r="CO72" s="616"/>
      <c r="CP72" s="616"/>
      <c r="CQ72" s="616"/>
      <c r="CR72" s="616"/>
      <c r="CS72" s="616"/>
      <c r="CT72" s="616"/>
      <c r="CU72" s="616"/>
      <c r="CV72" s="616"/>
      <c r="CW72" s="616"/>
      <c r="CX72" s="617"/>
    </row>
  </sheetData>
  <mergeCells count="255">
    <mergeCell ref="A71:H71"/>
    <mergeCell ref="J71:BW71"/>
    <mergeCell ref="BX71:CG71"/>
    <mergeCell ref="CH71:CX71"/>
    <mergeCell ref="A72:H72"/>
    <mergeCell ref="J72:BW72"/>
    <mergeCell ref="BX72:CG72"/>
    <mergeCell ref="CH72:CX72"/>
    <mergeCell ref="A68:CX68"/>
    <mergeCell ref="A69:H69"/>
    <mergeCell ref="J69:BW69"/>
    <mergeCell ref="BX69:CG69"/>
    <mergeCell ref="CH69:CX69"/>
    <mergeCell ref="A70:H70"/>
    <mergeCell ref="J70:BW70"/>
    <mergeCell ref="BX70:CG70"/>
    <mergeCell ref="CH70:CX70"/>
    <mergeCell ref="A65:H65"/>
    <mergeCell ref="J65:BW65"/>
    <mergeCell ref="BX65:CG65"/>
    <mergeCell ref="CH65:CX65"/>
    <mergeCell ref="A66:H66"/>
    <mergeCell ref="J66:BW66"/>
    <mergeCell ref="BX66:CG66"/>
    <mergeCell ref="CH66:CX66"/>
    <mergeCell ref="A67:H67"/>
    <mergeCell ref="J67:BW67"/>
    <mergeCell ref="BX67:CG67"/>
    <mergeCell ref="CH67:CX67"/>
    <mergeCell ref="A62:H62"/>
    <mergeCell ref="J62:BW62"/>
    <mergeCell ref="BX62:CG62"/>
    <mergeCell ref="CH62:CX62"/>
    <mergeCell ref="A63:H63"/>
    <mergeCell ref="J63:BW63"/>
    <mergeCell ref="BX63:CG63"/>
    <mergeCell ref="CH63:CX63"/>
    <mergeCell ref="A64:H64"/>
    <mergeCell ref="J64:BW64"/>
    <mergeCell ref="BX64:CG64"/>
    <mergeCell ref="CH64:CX64"/>
    <mergeCell ref="A59:H59"/>
    <mergeCell ref="J59:BW59"/>
    <mergeCell ref="BX59:CG59"/>
    <mergeCell ref="CH59:CX59"/>
    <mergeCell ref="A60:H60"/>
    <mergeCell ref="J60:BW60"/>
    <mergeCell ref="BX60:CG60"/>
    <mergeCell ref="CH60:CX60"/>
    <mergeCell ref="A61:H61"/>
    <mergeCell ref="J61:BW61"/>
    <mergeCell ref="BX61:CG61"/>
    <mergeCell ref="CH61:CX61"/>
    <mergeCell ref="A56:H56"/>
    <mergeCell ref="J56:BW56"/>
    <mergeCell ref="BX56:CG56"/>
    <mergeCell ref="CH56:CX56"/>
    <mergeCell ref="A57:H57"/>
    <mergeCell ref="J57:BW57"/>
    <mergeCell ref="BX57:CG57"/>
    <mergeCell ref="CH57:CX57"/>
    <mergeCell ref="A58:H58"/>
    <mergeCell ref="J58:BW58"/>
    <mergeCell ref="BX58:CG58"/>
    <mergeCell ref="CH58:CX58"/>
    <mergeCell ref="A53:H53"/>
    <mergeCell ref="J53:BW53"/>
    <mergeCell ref="BX53:CG53"/>
    <mergeCell ref="CH53:CX53"/>
    <mergeCell ref="A54:H54"/>
    <mergeCell ref="J54:BW54"/>
    <mergeCell ref="BX54:CG54"/>
    <mergeCell ref="CH54:CX54"/>
    <mergeCell ref="A55:H55"/>
    <mergeCell ref="J55:BW55"/>
    <mergeCell ref="BX55:CG55"/>
    <mergeCell ref="CH55:CX55"/>
    <mergeCell ref="A50:H50"/>
    <mergeCell ref="J50:BW50"/>
    <mergeCell ref="BX50:CG50"/>
    <mergeCell ref="CH50:CX50"/>
    <mergeCell ref="A51:H51"/>
    <mergeCell ref="J51:BW51"/>
    <mergeCell ref="BX51:CG51"/>
    <mergeCell ref="CH51:CX51"/>
    <mergeCell ref="A52:H52"/>
    <mergeCell ref="J52:BW52"/>
    <mergeCell ref="BX52:CG52"/>
    <mergeCell ref="CH52:CX52"/>
    <mergeCell ref="A47:H47"/>
    <mergeCell ref="J47:BW47"/>
    <mergeCell ref="BX47:CG47"/>
    <mergeCell ref="CH47:CX47"/>
    <mergeCell ref="A48:H48"/>
    <mergeCell ref="J48:BW48"/>
    <mergeCell ref="BX48:CG48"/>
    <mergeCell ref="CH48:CX48"/>
    <mergeCell ref="A49:H49"/>
    <mergeCell ref="J49:BW49"/>
    <mergeCell ref="BX49:CG49"/>
    <mergeCell ref="CH49:CX49"/>
    <mergeCell ref="A44:H44"/>
    <mergeCell ref="J44:BW44"/>
    <mergeCell ref="BX44:CG44"/>
    <mergeCell ref="CH44:CX44"/>
    <mergeCell ref="A45:H45"/>
    <mergeCell ref="J45:BW45"/>
    <mergeCell ref="BX45:CG45"/>
    <mergeCell ref="CH45:CX45"/>
    <mergeCell ref="A46:H46"/>
    <mergeCell ref="J46:BW46"/>
    <mergeCell ref="BX46:CG46"/>
    <mergeCell ref="CH46:CX46"/>
    <mergeCell ref="A41:H41"/>
    <mergeCell ref="J41:BW41"/>
    <mergeCell ref="BX41:CG41"/>
    <mergeCell ref="CH41:CX41"/>
    <mergeCell ref="A42:H42"/>
    <mergeCell ref="J42:BW42"/>
    <mergeCell ref="BX42:CG42"/>
    <mergeCell ref="CH42:CX42"/>
    <mergeCell ref="A43:H43"/>
    <mergeCell ref="J43:BW43"/>
    <mergeCell ref="BX43:CG43"/>
    <mergeCell ref="CH43:CX43"/>
    <mergeCell ref="A38:H38"/>
    <mergeCell ref="J38:BW38"/>
    <mergeCell ref="BX38:CG38"/>
    <mergeCell ref="CH38:CX38"/>
    <mergeCell ref="A39:H39"/>
    <mergeCell ref="J39:BW39"/>
    <mergeCell ref="BX39:CG39"/>
    <mergeCell ref="CH39:CX39"/>
    <mergeCell ref="A40:H40"/>
    <mergeCell ref="J40:BW40"/>
    <mergeCell ref="BX40:CG40"/>
    <mergeCell ref="CH40:CX40"/>
    <mergeCell ref="A35:H35"/>
    <mergeCell ref="J35:BW35"/>
    <mergeCell ref="BX35:CG35"/>
    <mergeCell ref="CH35:CX35"/>
    <mergeCell ref="A36:H36"/>
    <mergeCell ref="J36:BW36"/>
    <mergeCell ref="BX36:CG36"/>
    <mergeCell ref="CH36:CX36"/>
    <mergeCell ref="A37:H37"/>
    <mergeCell ref="J37:BW37"/>
    <mergeCell ref="BX37:CG37"/>
    <mergeCell ref="CH37:CX37"/>
    <mergeCell ref="A32:H32"/>
    <mergeCell ref="J32:BW32"/>
    <mergeCell ref="BX32:CG32"/>
    <mergeCell ref="CH32:CX32"/>
    <mergeCell ref="A33:H33"/>
    <mergeCell ref="J33:BW33"/>
    <mergeCell ref="BX33:CG33"/>
    <mergeCell ref="CH33:CX33"/>
    <mergeCell ref="A34:H34"/>
    <mergeCell ref="J34:BW34"/>
    <mergeCell ref="BX34:CG34"/>
    <mergeCell ref="CH34:CX34"/>
    <mergeCell ref="A29:H29"/>
    <mergeCell ref="J29:BW29"/>
    <mergeCell ref="BX29:CG29"/>
    <mergeCell ref="CH29:CX29"/>
    <mergeCell ref="A30:H30"/>
    <mergeCell ref="J30:BW30"/>
    <mergeCell ref="BX30:CG30"/>
    <mergeCell ref="CH30:CX30"/>
    <mergeCell ref="A31:H31"/>
    <mergeCell ref="J31:BW31"/>
    <mergeCell ref="BX31:CG31"/>
    <mergeCell ref="CH31:CX31"/>
    <mergeCell ref="A26:H26"/>
    <mergeCell ref="J26:BW26"/>
    <mergeCell ref="BX26:CG26"/>
    <mergeCell ref="CH26:CX26"/>
    <mergeCell ref="A27:H27"/>
    <mergeCell ref="J27:BW27"/>
    <mergeCell ref="BX27:CG27"/>
    <mergeCell ref="CH27:CX27"/>
    <mergeCell ref="A28:H28"/>
    <mergeCell ref="J28:BW28"/>
    <mergeCell ref="BX28:CG28"/>
    <mergeCell ref="CH28:CX28"/>
    <mergeCell ref="A23:H23"/>
    <mergeCell ref="J23:BW23"/>
    <mergeCell ref="BX23:CG23"/>
    <mergeCell ref="CH23:CX23"/>
    <mergeCell ref="A24:H24"/>
    <mergeCell ref="J24:BW24"/>
    <mergeCell ref="BX24:CG24"/>
    <mergeCell ref="CH24:CX24"/>
    <mergeCell ref="A25:H25"/>
    <mergeCell ref="J25:BW25"/>
    <mergeCell ref="BX25:CG25"/>
    <mergeCell ref="CH25:CX25"/>
    <mergeCell ref="A20:H20"/>
    <mergeCell ref="J20:BW20"/>
    <mergeCell ref="BX20:CG20"/>
    <mergeCell ref="CH20:CX20"/>
    <mergeCell ref="A21:H21"/>
    <mergeCell ref="J21:BW21"/>
    <mergeCell ref="BX21:CG21"/>
    <mergeCell ref="CH21:CX21"/>
    <mergeCell ref="A22:H22"/>
    <mergeCell ref="J22:BW22"/>
    <mergeCell ref="BX22:CG22"/>
    <mergeCell ref="CH22:CX22"/>
    <mergeCell ref="A17:H17"/>
    <mergeCell ref="J17:BW17"/>
    <mergeCell ref="BX17:CG17"/>
    <mergeCell ref="CH17:CX17"/>
    <mergeCell ref="A18:H18"/>
    <mergeCell ref="J18:BW18"/>
    <mergeCell ref="BX18:CG18"/>
    <mergeCell ref="CH18:CX18"/>
    <mergeCell ref="A19:H19"/>
    <mergeCell ref="J19:BW19"/>
    <mergeCell ref="BX19:CG19"/>
    <mergeCell ref="CH19:CX19"/>
    <mergeCell ref="A14:H14"/>
    <mergeCell ref="J14:BW14"/>
    <mergeCell ref="BX14:CG14"/>
    <mergeCell ref="CH14:CX14"/>
    <mergeCell ref="A15:H15"/>
    <mergeCell ref="J15:BW15"/>
    <mergeCell ref="BX15:CG15"/>
    <mergeCell ref="CH15:CX15"/>
    <mergeCell ref="A16:H16"/>
    <mergeCell ref="J16:BW16"/>
    <mergeCell ref="BX16:CG16"/>
    <mergeCell ref="CH16:CX16"/>
    <mergeCell ref="A11:H11"/>
    <mergeCell ref="I11:BW11"/>
    <mergeCell ref="BX11:CG11"/>
    <mergeCell ref="CH11:CX11"/>
    <mergeCell ref="A12:H12"/>
    <mergeCell ref="J12:BW12"/>
    <mergeCell ref="BX12:CG12"/>
    <mergeCell ref="CH12:CX12"/>
    <mergeCell ref="A13:H13"/>
    <mergeCell ref="J13:BW13"/>
    <mergeCell ref="BX13:CG13"/>
    <mergeCell ref="CH13:CX13"/>
    <mergeCell ref="CH10:CX10"/>
    <mergeCell ref="A4:CX4"/>
    <mergeCell ref="P5:BR5"/>
    <mergeCell ref="BS5:CD5"/>
    <mergeCell ref="CE5:CH5"/>
    <mergeCell ref="CI5:CN5"/>
    <mergeCell ref="P6:BR6"/>
    <mergeCell ref="A7:CX7"/>
    <mergeCell ref="AO8:CN8"/>
    <mergeCell ref="AO9:CN9"/>
  </mergeCells>
  <pageMargins left="0.78740157480314965" right="0.51181102362204722" top="0.59055118110236227" bottom="0.39370078740157483" header="0.19685039370078741" footer="0.19685039370078741"/>
  <pageSetup paperSize="9" scale="10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2"/>
  <sheetViews>
    <sheetView view="pageBreakPreview" topLeftCell="A13" zoomScale="98" zoomScaleNormal="110" zoomScaleSheetLayoutView="98" workbookViewId="0">
      <selection activeCell="CN10" sqref="CN10"/>
    </sheetView>
  </sheetViews>
  <sheetFormatPr defaultColWidth="0.85546875" defaultRowHeight="12.75" x14ac:dyDescent="0.2"/>
  <cols>
    <col min="1" max="104" width="0.85546875" style="2"/>
    <col min="105" max="105" width="4.42578125" style="2" bestFit="1" customWidth="1"/>
    <col min="106" max="16384" width="0.85546875" style="2"/>
  </cols>
  <sheetData>
    <row r="1" spans="1:105" x14ac:dyDescent="0.2">
      <c r="CX1" s="51" t="s">
        <v>316</v>
      </c>
    </row>
    <row r="2" spans="1:105" s="5" customFormat="1" ht="15" x14ac:dyDescent="0.25">
      <c r="CX2" s="50" t="s">
        <v>110</v>
      </c>
    </row>
    <row r="3" spans="1:105" s="5" customFormat="1" ht="15" x14ac:dyDescent="0.25">
      <c r="CX3" s="12" t="s">
        <v>182</v>
      </c>
    </row>
    <row r="4" spans="1:105" s="103" customFormat="1" ht="15.75" x14ac:dyDescent="0.25">
      <c r="A4" s="590" t="s">
        <v>194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590"/>
      <c r="AL4" s="590"/>
      <c r="AM4" s="590"/>
      <c r="AN4" s="590"/>
      <c r="AO4" s="590"/>
      <c r="AP4" s="590"/>
      <c r="AQ4" s="590"/>
      <c r="AR4" s="590"/>
      <c r="AS4" s="590"/>
      <c r="AT4" s="590"/>
      <c r="AU4" s="590"/>
      <c r="AV4" s="590"/>
      <c r="AW4" s="590"/>
      <c r="AX4" s="590"/>
      <c r="AY4" s="590"/>
      <c r="AZ4" s="590"/>
      <c r="BA4" s="590"/>
      <c r="BB4" s="590"/>
      <c r="BC4" s="590"/>
      <c r="BD4" s="590"/>
      <c r="BE4" s="590"/>
      <c r="BF4" s="590"/>
      <c r="BG4" s="590"/>
      <c r="BH4" s="590"/>
      <c r="BI4" s="590"/>
      <c r="BJ4" s="590"/>
      <c r="BK4" s="590"/>
      <c r="BL4" s="590"/>
      <c r="BM4" s="590"/>
      <c r="BN4" s="590"/>
      <c r="BO4" s="590"/>
      <c r="BP4" s="590"/>
      <c r="BQ4" s="590"/>
      <c r="BR4" s="590"/>
      <c r="BS4" s="590"/>
      <c r="BT4" s="590"/>
      <c r="BU4" s="590"/>
      <c r="BV4" s="590"/>
      <c r="BW4" s="590"/>
      <c r="BX4" s="590"/>
      <c r="BY4" s="590"/>
      <c r="BZ4" s="590"/>
      <c r="CA4" s="590"/>
      <c r="CB4" s="590"/>
      <c r="CC4" s="590"/>
      <c r="CD4" s="590"/>
      <c r="CE4" s="590"/>
      <c r="CF4" s="590"/>
      <c r="CG4" s="590"/>
      <c r="CH4" s="590"/>
      <c r="CI4" s="590"/>
      <c r="CJ4" s="590"/>
      <c r="CK4" s="590"/>
      <c r="CL4" s="590"/>
      <c r="CM4" s="590"/>
      <c r="CN4" s="590"/>
      <c r="CO4" s="590"/>
      <c r="CP4" s="590"/>
      <c r="CQ4" s="590"/>
      <c r="CR4" s="590"/>
      <c r="CS4" s="590"/>
      <c r="CT4" s="590"/>
      <c r="CU4" s="590"/>
      <c r="CV4" s="590"/>
      <c r="CW4" s="590"/>
      <c r="CX4" s="590"/>
    </row>
    <row r="5" spans="1:105" s="103" customFormat="1" ht="15.75" x14ac:dyDescent="0.2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P5" s="591" t="s">
        <v>16</v>
      </c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1"/>
      <c r="AL5" s="591"/>
      <c r="AM5" s="591"/>
      <c r="AN5" s="591"/>
      <c r="AO5" s="591"/>
      <c r="AP5" s="591"/>
      <c r="AQ5" s="591"/>
      <c r="AR5" s="591"/>
      <c r="AS5" s="591"/>
      <c r="AT5" s="591"/>
      <c r="AU5" s="591"/>
      <c r="AV5" s="591"/>
      <c r="AW5" s="591"/>
      <c r="AX5" s="591"/>
      <c r="AY5" s="591"/>
      <c r="AZ5" s="591"/>
      <c r="BA5" s="591"/>
      <c r="BB5" s="591"/>
      <c r="BC5" s="591"/>
      <c r="BD5" s="591"/>
      <c r="BE5" s="591"/>
      <c r="BF5" s="591"/>
      <c r="BG5" s="591"/>
      <c r="BH5" s="591"/>
      <c r="BI5" s="591"/>
      <c r="BJ5" s="591"/>
      <c r="BK5" s="591"/>
      <c r="BL5" s="591"/>
      <c r="BM5" s="591"/>
      <c r="BN5" s="591"/>
      <c r="BO5" s="591"/>
      <c r="BP5" s="591"/>
      <c r="BQ5" s="591"/>
      <c r="BR5" s="591"/>
      <c r="BS5" s="592" t="s">
        <v>381</v>
      </c>
      <c r="BT5" s="592"/>
      <c r="BU5" s="592"/>
      <c r="BV5" s="592"/>
      <c r="BW5" s="592"/>
      <c r="BX5" s="592"/>
      <c r="BY5" s="592"/>
      <c r="BZ5" s="592"/>
      <c r="CA5" s="592"/>
      <c r="CB5" s="592"/>
      <c r="CC5" s="592"/>
      <c r="CD5" s="592"/>
      <c r="CE5" s="593" t="s">
        <v>68</v>
      </c>
      <c r="CF5" s="593"/>
      <c r="CG5" s="593"/>
      <c r="CH5" s="593"/>
      <c r="CI5" s="618" t="s">
        <v>137</v>
      </c>
      <c r="CJ5" s="618"/>
      <c r="CK5" s="618"/>
      <c r="CL5" s="618"/>
      <c r="CM5" s="618"/>
      <c r="CN5" s="618"/>
      <c r="CO5" s="191"/>
      <c r="CP5" s="191"/>
      <c r="CQ5" s="191"/>
      <c r="CR5" s="191"/>
      <c r="CS5" s="191"/>
      <c r="CT5" s="191"/>
      <c r="CU5" s="191"/>
      <c r="CV5" s="191"/>
      <c r="CW5" s="191"/>
      <c r="CX5" s="191"/>
    </row>
    <row r="6" spans="1:105" s="44" customFormat="1" ht="11.25" x14ac:dyDescent="0.2">
      <c r="P6" s="595" t="s">
        <v>13</v>
      </c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595"/>
      <c r="AW6" s="595"/>
      <c r="AX6" s="595"/>
      <c r="AY6" s="595"/>
      <c r="AZ6" s="595"/>
      <c r="BA6" s="595"/>
      <c r="BB6" s="595"/>
      <c r="BC6" s="595"/>
      <c r="BD6" s="595"/>
      <c r="BE6" s="595"/>
      <c r="BF6" s="595"/>
      <c r="BG6" s="595"/>
      <c r="BH6" s="595"/>
      <c r="BI6" s="595"/>
      <c r="BJ6" s="595"/>
      <c r="BK6" s="595"/>
      <c r="BL6" s="595"/>
      <c r="BM6" s="595"/>
      <c r="BN6" s="595"/>
      <c r="BO6" s="595"/>
      <c r="BP6" s="595"/>
      <c r="BQ6" s="595"/>
      <c r="BR6" s="595"/>
      <c r="CU6" s="193"/>
      <c r="CV6" s="104"/>
      <c r="CW6" s="104"/>
    </row>
    <row r="7" spans="1:105" s="103" customFormat="1" ht="15.75" x14ac:dyDescent="0.25">
      <c r="A7" s="590" t="s">
        <v>195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90"/>
      <c r="AA7" s="590"/>
      <c r="AB7" s="590"/>
      <c r="AC7" s="590"/>
      <c r="AD7" s="590"/>
      <c r="AE7" s="590"/>
      <c r="AF7" s="590"/>
      <c r="AG7" s="590"/>
      <c r="AH7" s="590"/>
      <c r="AI7" s="590"/>
      <c r="AJ7" s="590"/>
      <c r="AK7" s="590"/>
      <c r="AL7" s="590"/>
      <c r="AM7" s="590"/>
      <c r="AN7" s="590"/>
      <c r="AO7" s="590"/>
      <c r="AP7" s="590"/>
      <c r="AQ7" s="590"/>
      <c r="AR7" s="590"/>
      <c r="AS7" s="590"/>
      <c r="AT7" s="590"/>
      <c r="AU7" s="590"/>
      <c r="AV7" s="590"/>
      <c r="AW7" s="590"/>
      <c r="AX7" s="590"/>
      <c r="AY7" s="590"/>
      <c r="AZ7" s="590"/>
      <c r="BA7" s="590"/>
      <c r="BB7" s="590"/>
      <c r="BC7" s="590"/>
      <c r="BD7" s="590"/>
      <c r="BE7" s="590"/>
      <c r="BF7" s="590"/>
      <c r="BG7" s="590"/>
      <c r="BH7" s="590"/>
      <c r="BI7" s="590"/>
      <c r="BJ7" s="590"/>
      <c r="BK7" s="590"/>
      <c r="BL7" s="590"/>
      <c r="BM7" s="590"/>
      <c r="BN7" s="590"/>
      <c r="BO7" s="590"/>
      <c r="BP7" s="590"/>
      <c r="BQ7" s="590"/>
      <c r="BR7" s="590"/>
      <c r="BS7" s="590"/>
      <c r="BT7" s="590"/>
      <c r="BU7" s="590"/>
      <c r="BV7" s="590"/>
      <c r="BW7" s="590"/>
      <c r="BX7" s="590"/>
      <c r="BY7" s="590"/>
      <c r="BZ7" s="590"/>
      <c r="CA7" s="590"/>
      <c r="CB7" s="590"/>
      <c r="CC7" s="590"/>
      <c r="CD7" s="590"/>
      <c r="CE7" s="590"/>
      <c r="CF7" s="590"/>
      <c r="CG7" s="590"/>
      <c r="CH7" s="590"/>
      <c r="CI7" s="590"/>
      <c r="CJ7" s="590"/>
      <c r="CK7" s="590"/>
      <c r="CL7" s="590"/>
      <c r="CM7" s="590"/>
      <c r="CN7" s="590"/>
      <c r="CO7" s="590"/>
      <c r="CP7" s="590"/>
      <c r="CQ7" s="590"/>
      <c r="CR7" s="590"/>
      <c r="CS7" s="590"/>
      <c r="CT7" s="590"/>
      <c r="CU7" s="590"/>
      <c r="CV7" s="590"/>
      <c r="CW7" s="590"/>
      <c r="CX7" s="590"/>
    </row>
    <row r="8" spans="1:105" s="103" customFormat="1" ht="15.75" x14ac:dyDescent="0.25">
      <c r="A8" s="191"/>
      <c r="B8" s="191"/>
      <c r="C8" s="191"/>
      <c r="D8" s="191"/>
      <c r="E8" s="191"/>
      <c r="F8" s="191"/>
      <c r="G8" s="191"/>
      <c r="H8" s="191"/>
      <c r="I8" s="191"/>
      <c r="J8" s="191"/>
      <c r="O8" s="192" t="s">
        <v>196</v>
      </c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591" t="s">
        <v>193</v>
      </c>
      <c r="AP8" s="591"/>
      <c r="AQ8" s="591"/>
      <c r="AR8" s="591"/>
      <c r="AS8" s="591"/>
      <c r="AT8" s="591"/>
      <c r="AU8" s="591"/>
      <c r="AV8" s="591"/>
      <c r="AW8" s="591"/>
      <c r="AX8" s="591"/>
      <c r="AY8" s="591"/>
      <c r="AZ8" s="591"/>
      <c r="BA8" s="591"/>
      <c r="BB8" s="591"/>
      <c r="BC8" s="591"/>
      <c r="BD8" s="591"/>
      <c r="BE8" s="591"/>
      <c r="BF8" s="591"/>
      <c r="BG8" s="591"/>
      <c r="BH8" s="591"/>
      <c r="BI8" s="591"/>
      <c r="BJ8" s="591"/>
      <c r="BK8" s="591"/>
      <c r="BL8" s="591"/>
      <c r="BM8" s="591"/>
      <c r="BN8" s="591"/>
      <c r="BO8" s="591"/>
      <c r="BP8" s="591"/>
      <c r="BQ8" s="591"/>
      <c r="BR8" s="591"/>
      <c r="BS8" s="591"/>
      <c r="BT8" s="591"/>
      <c r="BU8" s="591"/>
      <c r="BV8" s="591"/>
      <c r="BW8" s="591"/>
      <c r="BX8" s="591"/>
      <c r="BY8" s="591"/>
      <c r="BZ8" s="591"/>
      <c r="CA8" s="591"/>
      <c r="CB8" s="591"/>
      <c r="CC8" s="591"/>
      <c r="CD8" s="591"/>
      <c r="CE8" s="591"/>
      <c r="CF8" s="591"/>
      <c r="CG8" s="591"/>
      <c r="CH8" s="591"/>
      <c r="CI8" s="591"/>
      <c r="CJ8" s="591"/>
      <c r="CK8" s="591"/>
      <c r="CL8" s="591"/>
      <c r="CM8" s="591"/>
      <c r="CN8" s="5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</row>
    <row r="9" spans="1:105" s="44" customFormat="1" ht="11.25" x14ac:dyDescent="0.2">
      <c r="AO9" s="595" t="s">
        <v>145</v>
      </c>
      <c r="AP9" s="595"/>
      <c r="AQ9" s="595"/>
      <c r="AR9" s="595"/>
      <c r="AS9" s="595"/>
      <c r="AT9" s="595"/>
      <c r="AU9" s="595"/>
      <c r="AV9" s="595"/>
      <c r="AW9" s="595"/>
      <c r="AX9" s="595"/>
      <c r="AY9" s="595"/>
      <c r="AZ9" s="595"/>
      <c r="BA9" s="595"/>
      <c r="BB9" s="595"/>
      <c r="BC9" s="595"/>
      <c r="BD9" s="595"/>
      <c r="BE9" s="595"/>
      <c r="BF9" s="595"/>
      <c r="BG9" s="595"/>
      <c r="BH9" s="595"/>
      <c r="BI9" s="595"/>
      <c r="BJ9" s="595"/>
      <c r="BK9" s="595"/>
      <c r="BL9" s="595"/>
      <c r="BM9" s="595"/>
      <c r="BN9" s="595"/>
      <c r="BO9" s="595"/>
      <c r="BP9" s="595"/>
      <c r="BQ9" s="595"/>
      <c r="BR9" s="595"/>
      <c r="BS9" s="595"/>
      <c r="BT9" s="595"/>
      <c r="BU9" s="595"/>
      <c r="BV9" s="595"/>
      <c r="BW9" s="595"/>
      <c r="BX9" s="595"/>
      <c r="BY9" s="595"/>
      <c r="BZ9" s="595"/>
      <c r="CA9" s="595"/>
      <c r="CB9" s="595"/>
      <c r="CC9" s="595"/>
      <c r="CD9" s="595"/>
      <c r="CE9" s="595"/>
      <c r="CF9" s="595"/>
      <c r="CG9" s="595"/>
      <c r="CH9" s="595"/>
      <c r="CI9" s="595"/>
      <c r="CJ9" s="595"/>
      <c r="CK9" s="595"/>
      <c r="CL9" s="595"/>
      <c r="CM9" s="595"/>
      <c r="CN9" s="595"/>
    </row>
    <row r="10" spans="1:105" s="5" customFormat="1" ht="15" x14ac:dyDescent="0.25"/>
    <row r="11" spans="1:105" s="44" customFormat="1" ht="22.5" customHeight="1" x14ac:dyDescent="0.2">
      <c r="A11" s="596" t="s">
        <v>3</v>
      </c>
      <c r="B11" s="596"/>
      <c r="C11" s="596"/>
      <c r="D11" s="596"/>
      <c r="E11" s="596"/>
      <c r="F11" s="596"/>
      <c r="G11" s="596"/>
      <c r="H11" s="596"/>
      <c r="I11" s="596" t="s">
        <v>197</v>
      </c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6"/>
      <c r="AK11" s="596"/>
      <c r="AL11" s="596"/>
      <c r="AM11" s="596"/>
      <c r="AN11" s="596"/>
      <c r="AO11" s="596"/>
      <c r="AP11" s="596"/>
      <c r="AQ11" s="596"/>
      <c r="AR11" s="596"/>
      <c r="AS11" s="596"/>
      <c r="AT11" s="596"/>
      <c r="AU11" s="596"/>
      <c r="AV11" s="596"/>
      <c r="AW11" s="596"/>
      <c r="AX11" s="596"/>
      <c r="AY11" s="596"/>
      <c r="AZ11" s="596"/>
      <c r="BA11" s="596"/>
      <c r="BB11" s="596"/>
      <c r="BC11" s="596"/>
      <c r="BD11" s="596"/>
      <c r="BE11" s="596"/>
      <c r="BF11" s="596"/>
      <c r="BG11" s="596"/>
      <c r="BH11" s="596"/>
      <c r="BI11" s="596"/>
      <c r="BJ11" s="596"/>
      <c r="BK11" s="596"/>
      <c r="BL11" s="596"/>
      <c r="BM11" s="596"/>
      <c r="BN11" s="596"/>
      <c r="BO11" s="596"/>
      <c r="BP11" s="596"/>
      <c r="BQ11" s="596"/>
      <c r="BR11" s="596"/>
      <c r="BS11" s="596"/>
      <c r="BT11" s="596"/>
      <c r="BU11" s="596"/>
      <c r="BV11" s="596"/>
      <c r="BW11" s="596"/>
      <c r="BX11" s="596" t="s">
        <v>198</v>
      </c>
      <c r="BY11" s="596"/>
      <c r="BZ11" s="596"/>
      <c r="CA11" s="596"/>
      <c r="CB11" s="596"/>
      <c r="CC11" s="596"/>
      <c r="CD11" s="596"/>
      <c r="CE11" s="596"/>
      <c r="CF11" s="596"/>
      <c r="CG11" s="596"/>
      <c r="CH11" s="596" t="s">
        <v>199</v>
      </c>
      <c r="CI11" s="596"/>
      <c r="CJ11" s="596"/>
      <c r="CK11" s="596"/>
      <c r="CL11" s="596"/>
      <c r="CM11" s="596"/>
      <c r="CN11" s="596"/>
      <c r="CO11" s="596"/>
      <c r="CP11" s="596"/>
      <c r="CQ11" s="596"/>
      <c r="CR11" s="596"/>
      <c r="CS11" s="596"/>
      <c r="CT11" s="596"/>
      <c r="CU11" s="596"/>
      <c r="CV11" s="596"/>
      <c r="CW11" s="596"/>
      <c r="CX11" s="596"/>
    </row>
    <row r="12" spans="1:105" s="198" customFormat="1" ht="27.75" customHeight="1" x14ac:dyDescent="0.2">
      <c r="A12" s="619">
        <v>1</v>
      </c>
      <c r="B12" s="620"/>
      <c r="C12" s="620"/>
      <c r="D12" s="620"/>
      <c r="E12" s="620"/>
      <c r="F12" s="620"/>
      <c r="G12" s="620"/>
      <c r="H12" s="621"/>
      <c r="I12" s="197"/>
      <c r="J12" s="622" t="s">
        <v>200</v>
      </c>
      <c r="K12" s="622"/>
      <c r="L12" s="622"/>
      <c r="M12" s="622"/>
      <c r="N12" s="622"/>
      <c r="O12" s="622"/>
      <c r="P12" s="622"/>
      <c r="Q12" s="622"/>
      <c r="R12" s="622"/>
      <c r="S12" s="622"/>
      <c r="T12" s="622"/>
      <c r="U12" s="622"/>
      <c r="V12" s="622"/>
      <c r="W12" s="622"/>
      <c r="X12" s="622"/>
      <c r="Y12" s="622"/>
      <c r="Z12" s="622"/>
      <c r="AA12" s="622"/>
      <c r="AB12" s="622"/>
      <c r="AC12" s="622"/>
      <c r="AD12" s="622"/>
      <c r="AE12" s="622"/>
      <c r="AF12" s="622"/>
      <c r="AG12" s="622"/>
      <c r="AH12" s="622"/>
      <c r="AI12" s="622"/>
      <c r="AJ12" s="622"/>
      <c r="AK12" s="622"/>
      <c r="AL12" s="622"/>
      <c r="AM12" s="622"/>
      <c r="AN12" s="622"/>
      <c r="AO12" s="622"/>
      <c r="AP12" s="622"/>
      <c r="AQ12" s="622"/>
      <c r="AR12" s="622"/>
      <c r="AS12" s="622"/>
      <c r="AT12" s="622"/>
      <c r="AU12" s="622"/>
      <c r="AV12" s="622"/>
      <c r="AW12" s="622"/>
      <c r="AX12" s="622"/>
      <c r="AY12" s="622"/>
      <c r="AZ12" s="622"/>
      <c r="BA12" s="622"/>
      <c r="BB12" s="622"/>
      <c r="BC12" s="622"/>
      <c r="BD12" s="622"/>
      <c r="BE12" s="622"/>
      <c r="BF12" s="622"/>
      <c r="BG12" s="622"/>
      <c r="BH12" s="622"/>
      <c r="BI12" s="622"/>
      <c r="BJ12" s="622"/>
      <c r="BK12" s="622"/>
      <c r="BL12" s="622"/>
      <c r="BM12" s="622"/>
      <c r="BN12" s="622"/>
      <c r="BO12" s="622"/>
      <c r="BP12" s="622"/>
      <c r="BQ12" s="622"/>
      <c r="BR12" s="622"/>
      <c r="BS12" s="622"/>
      <c r="BT12" s="622"/>
      <c r="BU12" s="622"/>
      <c r="BV12" s="622"/>
      <c r="BW12" s="623"/>
      <c r="BX12" s="619" t="s">
        <v>201</v>
      </c>
      <c r="BY12" s="620"/>
      <c r="BZ12" s="620"/>
      <c r="CA12" s="620"/>
      <c r="CB12" s="620"/>
      <c r="CC12" s="620"/>
      <c r="CD12" s="620"/>
      <c r="CE12" s="620"/>
      <c r="CF12" s="620"/>
      <c r="CG12" s="621"/>
      <c r="CH12" s="602">
        <f>CH13+CH14+CH15+CH20+CH21</f>
        <v>4376.2359999999999</v>
      </c>
      <c r="CI12" s="603"/>
      <c r="CJ12" s="603"/>
      <c r="CK12" s="603"/>
      <c r="CL12" s="603"/>
      <c r="CM12" s="603"/>
      <c r="CN12" s="603"/>
      <c r="CO12" s="603"/>
      <c r="CP12" s="603"/>
      <c r="CQ12" s="603"/>
      <c r="CR12" s="603"/>
      <c r="CS12" s="603"/>
      <c r="CT12" s="603"/>
      <c r="CU12" s="603"/>
      <c r="CV12" s="603"/>
      <c r="CW12" s="603"/>
      <c r="CX12" s="603"/>
    </row>
    <row r="13" spans="1:105" s="44" customFormat="1" ht="11.25" x14ac:dyDescent="0.2">
      <c r="A13" s="610" t="s">
        <v>202</v>
      </c>
      <c r="B13" s="611"/>
      <c r="C13" s="611"/>
      <c r="D13" s="611"/>
      <c r="E13" s="611"/>
      <c r="F13" s="611"/>
      <c r="G13" s="611"/>
      <c r="H13" s="612"/>
      <c r="I13" s="113"/>
      <c r="J13" s="604" t="s">
        <v>203</v>
      </c>
      <c r="K13" s="604"/>
      <c r="L13" s="604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604"/>
      <c r="AP13" s="604"/>
      <c r="AQ13" s="604"/>
      <c r="AR13" s="604"/>
      <c r="AS13" s="604"/>
      <c r="AT13" s="604"/>
      <c r="AU13" s="604"/>
      <c r="AV13" s="604"/>
      <c r="AW13" s="604"/>
      <c r="AX13" s="604"/>
      <c r="AY13" s="604"/>
      <c r="AZ13" s="604"/>
      <c r="BA13" s="604"/>
      <c r="BB13" s="604"/>
      <c r="BC13" s="604"/>
      <c r="BD13" s="604"/>
      <c r="BE13" s="604"/>
      <c r="BF13" s="604"/>
      <c r="BG13" s="604"/>
      <c r="BH13" s="604"/>
      <c r="BI13" s="604"/>
      <c r="BJ13" s="604"/>
      <c r="BK13" s="604"/>
      <c r="BL13" s="604"/>
      <c r="BM13" s="604"/>
      <c r="BN13" s="604"/>
      <c r="BO13" s="604"/>
      <c r="BP13" s="604"/>
      <c r="BQ13" s="604"/>
      <c r="BR13" s="604"/>
      <c r="BS13" s="604"/>
      <c r="BT13" s="604"/>
      <c r="BU13" s="604"/>
      <c r="BV13" s="604"/>
      <c r="BW13" s="605"/>
      <c r="BX13" s="610" t="s">
        <v>201</v>
      </c>
      <c r="BY13" s="611"/>
      <c r="BZ13" s="611"/>
      <c r="CA13" s="611"/>
      <c r="CB13" s="611"/>
      <c r="CC13" s="611"/>
      <c r="CD13" s="611"/>
      <c r="CE13" s="611"/>
      <c r="CF13" s="611"/>
      <c r="CG13" s="612"/>
      <c r="CH13" s="606">
        <f>1660.068+284.57</f>
        <v>1944.6379999999999</v>
      </c>
      <c r="CI13" s="607"/>
      <c r="CJ13" s="607"/>
      <c r="CK13" s="607"/>
      <c r="CL13" s="607"/>
      <c r="CM13" s="607"/>
      <c r="CN13" s="607"/>
      <c r="CO13" s="607"/>
      <c r="CP13" s="607"/>
      <c r="CQ13" s="607"/>
      <c r="CR13" s="607"/>
      <c r="CS13" s="607"/>
      <c r="CT13" s="607"/>
      <c r="CU13" s="607"/>
      <c r="CV13" s="607"/>
      <c r="CW13" s="607"/>
      <c r="CX13" s="607"/>
    </row>
    <row r="14" spans="1:105" s="44" customFormat="1" ht="11.25" x14ac:dyDescent="0.2">
      <c r="A14" s="610" t="s">
        <v>204</v>
      </c>
      <c r="B14" s="611"/>
      <c r="C14" s="611"/>
      <c r="D14" s="611"/>
      <c r="E14" s="611"/>
      <c r="F14" s="611"/>
      <c r="G14" s="611"/>
      <c r="H14" s="612"/>
      <c r="I14" s="113"/>
      <c r="J14" s="604" t="s">
        <v>205</v>
      </c>
      <c r="K14" s="604"/>
      <c r="L14" s="604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604"/>
      <c r="AP14" s="604"/>
      <c r="AQ14" s="604"/>
      <c r="AR14" s="604"/>
      <c r="AS14" s="604"/>
      <c r="AT14" s="604"/>
      <c r="AU14" s="604"/>
      <c r="AV14" s="604"/>
      <c r="AW14" s="604"/>
      <c r="AX14" s="604"/>
      <c r="AY14" s="604"/>
      <c r="AZ14" s="604"/>
      <c r="BA14" s="604"/>
      <c r="BB14" s="604"/>
      <c r="BC14" s="604"/>
      <c r="BD14" s="604"/>
      <c r="BE14" s="604"/>
      <c r="BF14" s="604"/>
      <c r="BG14" s="604"/>
      <c r="BH14" s="604"/>
      <c r="BI14" s="604"/>
      <c r="BJ14" s="604"/>
      <c r="BK14" s="604"/>
      <c r="BL14" s="604"/>
      <c r="BM14" s="604"/>
      <c r="BN14" s="604"/>
      <c r="BO14" s="604"/>
      <c r="BP14" s="604"/>
      <c r="BQ14" s="604"/>
      <c r="BR14" s="604"/>
      <c r="BS14" s="604"/>
      <c r="BT14" s="604"/>
      <c r="BU14" s="604"/>
      <c r="BV14" s="604"/>
      <c r="BW14" s="605"/>
      <c r="BX14" s="610" t="s">
        <v>201</v>
      </c>
      <c r="BY14" s="611"/>
      <c r="BZ14" s="611"/>
      <c r="CA14" s="611"/>
      <c r="CB14" s="611"/>
      <c r="CC14" s="611"/>
      <c r="CD14" s="611"/>
      <c r="CE14" s="611"/>
      <c r="CF14" s="611"/>
      <c r="CG14" s="612"/>
      <c r="CH14" s="606">
        <f>332.068+85.94</f>
        <v>418.00799999999998</v>
      </c>
      <c r="CI14" s="607"/>
      <c r="CJ14" s="607"/>
      <c r="CK14" s="607"/>
      <c r="CL14" s="607"/>
      <c r="CM14" s="607"/>
      <c r="CN14" s="607"/>
      <c r="CO14" s="607"/>
      <c r="CP14" s="607"/>
      <c r="CQ14" s="607"/>
      <c r="CR14" s="607"/>
      <c r="CS14" s="607"/>
      <c r="CT14" s="607"/>
      <c r="CU14" s="607"/>
      <c r="CV14" s="607"/>
      <c r="CW14" s="607"/>
      <c r="CX14" s="607"/>
    </row>
    <row r="15" spans="1:105" s="44" customFormat="1" ht="11.25" x14ac:dyDescent="0.2">
      <c r="A15" s="610" t="s">
        <v>206</v>
      </c>
      <c r="B15" s="611"/>
      <c r="C15" s="611"/>
      <c r="D15" s="611"/>
      <c r="E15" s="611"/>
      <c r="F15" s="611"/>
      <c r="G15" s="611"/>
      <c r="H15" s="612"/>
      <c r="I15" s="113"/>
      <c r="J15" s="604" t="s">
        <v>207</v>
      </c>
      <c r="K15" s="604"/>
      <c r="L15" s="604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  <c r="AJ15" s="604"/>
      <c r="AK15" s="604"/>
      <c r="AL15" s="604"/>
      <c r="AM15" s="604"/>
      <c r="AN15" s="604"/>
      <c r="AO15" s="604"/>
      <c r="AP15" s="604"/>
      <c r="AQ15" s="604"/>
      <c r="AR15" s="604"/>
      <c r="AS15" s="604"/>
      <c r="AT15" s="604"/>
      <c r="AU15" s="604"/>
      <c r="AV15" s="604"/>
      <c r="AW15" s="604"/>
      <c r="AX15" s="604"/>
      <c r="AY15" s="604"/>
      <c r="AZ15" s="604"/>
      <c r="BA15" s="604"/>
      <c r="BB15" s="604"/>
      <c r="BC15" s="604"/>
      <c r="BD15" s="604"/>
      <c r="BE15" s="604"/>
      <c r="BF15" s="604"/>
      <c r="BG15" s="604"/>
      <c r="BH15" s="604"/>
      <c r="BI15" s="604"/>
      <c r="BJ15" s="604"/>
      <c r="BK15" s="604"/>
      <c r="BL15" s="604"/>
      <c r="BM15" s="604"/>
      <c r="BN15" s="604"/>
      <c r="BO15" s="604"/>
      <c r="BP15" s="604"/>
      <c r="BQ15" s="604"/>
      <c r="BR15" s="604"/>
      <c r="BS15" s="604"/>
      <c r="BT15" s="604"/>
      <c r="BU15" s="604"/>
      <c r="BV15" s="604"/>
      <c r="BW15" s="605"/>
      <c r="BX15" s="610" t="s">
        <v>201</v>
      </c>
      <c r="BY15" s="611"/>
      <c r="BZ15" s="611"/>
      <c r="CA15" s="611"/>
      <c r="CB15" s="611"/>
      <c r="CC15" s="611"/>
      <c r="CD15" s="611"/>
      <c r="CE15" s="611"/>
      <c r="CF15" s="611"/>
      <c r="CG15" s="612"/>
      <c r="CH15" s="606">
        <f>SUM(CH16:CX19)</f>
        <v>117.157</v>
      </c>
      <c r="CI15" s="607"/>
      <c r="CJ15" s="607"/>
      <c r="CK15" s="607"/>
      <c r="CL15" s="607"/>
      <c r="CM15" s="607"/>
      <c r="CN15" s="607"/>
      <c r="CO15" s="607"/>
      <c r="CP15" s="607"/>
      <c r="CQ15" s="607"/>
      <c r="CR15" s="607"/>
      <c r="CS15" s="607"/>
      <c r="CT15" s="607"/>
      <c r="CU15" s="607"/>
      <c r="CV15" s="607"/>
      <c r="CW15" s="607"/>
      <c r="CX15" s="607"/>
    </row>
    <row r="16" spans="1:105" s="44" customFormat="1" ht="11.25" x14ac:dyDescent="0.2">
      <c r="A16" s="597" t="s">
        <v>208</v>
      </c>
      <c r="B16" s="598"/>
      <c r="C16" s="598"/>
      <c r="D16" s="598"/>
      <c r="E16" s="598"/>
      <c r="F16" s="598"/>
      <c r="G16" s="598"/>
      <c r="H16" s="599"/>
      <c r="I16" s="110"/>
      <c r="J16" s="600" t="s">
        <v>209</v>
      </c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600"/>
      <c r="AK16" s="600"/>
      <c r="AL16" s="600"/>
      <c r="AM16" s="600"/>
      <c r="AN16" s="600"/>
      <c r="AO16" s="600"/>
      <c r="AP16" s="600"/>
      <c r="AQ16" s="600"/>
      <c r="AR16" s="600"/>
      <c r="AS16" s="600"/>
      <c r="AT16" s="600"/>
      <c r="AU16" s="600"/>
      <c r="AV16" s="600"/>
      <c r="AW16" s="600"/>
      <c r="AX16" s="600"/>
      <c r="AY16" s="600"/>
      <c r="AZ16" s="600"/>
      <c r="BA16" s="600"/>
      <c r="BB16" s="600"/>
      <c r="BC16" s="600"/>
      <c r="BD16" s="600"/>
      <c r="BE16" s="600"/>
      <c r="BF16" s="600"/>
      <c r="BG16" s="600"/>
      <c r="BH16" s="600"/>
      <c r="BI16" s="600"/>
      <c r="BJ16" s="600"/>
      <c r="BK16" s="600"/>
      <c r="BL16" s="600"/>
      <c r="BM16" s="600"/>
      <c r="BN16" s="600"/>
      <c r="BO16" s="600"/>
      <c r="BP16" s="600"/>
      <c r="BQ16" s="600"/>
      <c r="BR16" s="600"/>
      <c r="BS16" s="600"/>
      <c r="BT16" s="600"/>
      <c r="BU16" s="600"/>
      <c r="BV16" s="600"/>
      <c r="BW16" s="601"/>
      <c r="BX16" s="597" t="s">
        <v>201</v>
      </c>
      <c r="BY16" s="598"/>
      <c r="BZ16" s="598"/>
      <c r="CA16" s="598"/>
      <c r="CB16" s="598"/>
      <c r="CC16" s="598"/>
      <c r="CD16" s="598"/>
      <c r="CE16" s="598"/>
      <c r="CF16" s="598"/>
      <c r="CG16" s="599"/>
      <c r="CH16" s="624">
        <v>117.157</v>
      </c>
      <c r="CI16" s="625"/>
      <c r="CJ16" s="625"/>
      <c r="CK16" s="625"/>
      <c r="CL16" s="625"/>
      <c r="CM16" s="625"/>
      <c r="CN16" s="625"/>
      <c r="CO16" s="625"/>
      <c r="CP16" s="625"/>
      <c r="CQ16" s="625"/>
      <c r="CR16" s="625"/>
      <c r="CS16" s="625"/>
      <c r="CT16" s="625"/>
      <c r="CU16" s="625"/>
      <c r="CV16" s="625"/>
      <c r="CW16" s="625"/>
      <c r="CX16" s="625"/>
      <c r="DA16" s="44" t="s">
        <v>464</v>
      </c>
    </row>
    <row r="17" spans="1:105" s="44" customFormat="1" ht="11.25" x14ac:dyDescent="0.2">
      <c r="A17" s="597" t="s">
        <v>210</v>
      </c>
      <c r="B17" s="598"/>
      <c r="C17" s="598"/>
      <c r="D17" s="598"/>
      <c r="E17" s="598"/>
      <c r="F17" s="598"/>
      <c r="G17" s="598"/>
      <c r="H17" s="599"/>
      <c r="I17" s="110"/>
      <c r="J17" s="600" t="s">
        <v>211</v>
      </c>
      <c r="K17" s="600"/>
      <c r="L17" s="600"/>
      <c r="M17" s="600"/>
      <c r="N17" s="600"/>
      <c r="O17" s="600"/>
      <c r="P17" s="600"/>
      <c r="Q17" s="600"/>
      <c r="R17" s="600"/>
      <c r="S17" s="600"/>
      <c r="T17" s="600"/>
      <c r="U17" s="600"/>
      <c r="V17" s="600"/>
      <c r="W17" s="600"/>
      <c r="X17" s="600"/>
      <c r="Y17" s="600"/>
      <c r="Z17" s="600"/>
      <c r="AA17" s="600"/>
      <c r="AB17" s="600"/>
      <c r="AC17" s="600"/>
      <c r="AD17" s="600"/>
      <c r="AE17" s="600"/>
      <c r="AF17" s="600"/>
      <c r="AG17" s="600"/>
      <c r="AH17" s="600"/>
      <c r="AI17" s="600"/>
      <c r="AJ17" s="600"/>
      <c r="AK17" s="600"/>
      <c r="AL17" s="600"/>
      <c r="AM17" s="600"/>
      <c r="AN17" s="600"/>
      <c r="AO17" s="600"/>
      <c r="AP17" s="600"/>
      <c r="AQ17" s="600"/>
      <c r="AR17" s="600"/>
      <c r="AS17" s="600"/>
      <c r="AT17" s="600"/>
      <c r="AU17" s="600"/>
      <c r="AV17" s="600"/>
      <c r="AW17" s="600"/>
      <c r="AX17" s="600"/>
      <c r="AY17" s="600"/>
      <c r="AZ17" s="600"/>
      <c r="BA17" s="600"/>
      <c r="BB17" s="600"/>
      <c r="BC17" s="600"/>
      <c r="BD17" s="600"/>
      <c r="BE17" s="600"/>
      <c r="BF17" s="600"/>
      <c r="BG17" s="600"/>
      <c r="BH17" s="600"/>
      <c r="BI17" s="600"/>
      <c r="BJ17" s="600"/>
      <c r="BK17" s="600"/>
      <c r="BL17" s="600"/>
      <c r="BM17" s="600"/>
      <c r="BN17" s="600"/>
      <c r="BO17" s="600"/>
      <c r="BP17" s="600"/>
      <c r="BQ17" s="600"/>
      <c r="BR17" s="600"/>
      <c r="BS17" s="600"/>
      <c r="BT17" s="600"/>
      <c r="BU17" s="600"/>
      <c r="BV17" s="600"/>
      <c r="BW17" s="601"/>
      <c r="BX17" s="597" t="s">
        <v>201</v>
      </c>
      <c r="BY17" s="598"/>
      <c r="BZ17" s="598"/>
      <c r="CA17" s="598"/>
      <c r="CB17" s="598"/>
      <c r="CC17" s="598"/>
      <c r="CD17" s="598"/>
      <c r="CE17" s="598"/>
      <c r="CF17" s="598"/>
      <c r="CG17" s="599"/>
      <c r="CH17" s="624"/>
      <c r="CI17" s="625"/>
      <c r="CJ17" s="625"/>
      <c r="CK17" s="625"/>
      <c r="CL17" s="625"/>
      <c r="CM17" s="625"/>
      <c r="CN17" s="625"/>
      <c r="CO17" s="625"/>
      <c r="CP17" s="625"/>
      <c r="CQ17" s="625"/>
      <c r="CR17" s="625"/>
      <c r="CS17" s="625"/>
      <c r="CT17" s="625"/>
      <c r="CU17" s="625"/>
      <c r="CV17" s="625"/>
      <c r="CW17" s="625"/>
      <c r="CX17" s="625"/>
      <c r="DA17" s="44" t="s">
        <v>463</v>
      </c>
    </row>
    <row r="18" spans="1:105" s="44" customFormat="1" ht="11.25" x14ac:dyDescent="0.2">
      <c r="A18" s="597" t="s">
        <v>212</v>
      </c>
      <c r="B18" s="598"/>
      <c r="C18" s="598"/>
      <c r="D18" s="598"/>
      <c r="E18" s="598"/>
      <c r="F18" s="598"/>
      <c r="G18" s="598"/>
      <c r="H18" s="599"/>
      <c r="I18" s="110"/>
      <c r="J18" s="600" t="s">
        <v>213</v>
      </c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600"/>
      <c r="AC18" s="600"/>
      <c r="AD18" s="600"/>
      <c r="AE18" s="600"/>
      <c r="AF18" s="600"/>
      <c r="AG18" s="600"/>
      <c r="AH18" s="600"/>
      <c r="AI18" s="600"/>
      <c r="AJ18" s="600"/>
      <c r="AK18" s="600"/>
      <c r="AL18" s="600"/>
      <c r="AM18" s="600"/>
      <c r="AN18" s="600"/>
      <c r="AO18" s="600"/>
      <c r="AP18" s="600"/>
      <c r="AQ18" s="600"/>
      <c r="AR18" s="600"/>
      <c r="AS18" s="600"/>
      <c r="AT18" s="600"/>
      <c r="AU18" s="600"/>
      <c r="AV18" s="600"/>
      <c r="AW18" s="600"/>
      <c r="AX18" s="600"/>
      <c r="AY18" s="600"/>
      <c r="AZ18" s="600"/>
      <c r="BA18" s="600"/>
      <c r="BB18" s="600"/>
      <c r="BC18" s="600"/>
      <c r="BD18" s="600"/>
      <c r="BE18" s="600"/>
      <c r="BF18" s="600"/>
      <c r="BG18" s="600"/>
      <c r="BH18" s="600"/>
      <c r="BI18" s="600"/>
      <c r="BJ18" s="600"/>
      <c r="BK18" s="600"/>
      <c r="BL18" s="600"/>
      <c r="BM18" s="600"/>
      <c r="BN18" s="600"/>
      <c r="BO18" s="600"/>
      <c r="BP18" s="600"/>
      <c r="BQ18" s="600"/>
      <c r="BR18" s="600"/>
      <c r="BS18" s="600"/>
      <c r="BT18" s="600"/>
      <c r="BU18" s="600"/>
      <c r="BV18" s="600"/>
      <c r="BW18" s="601"/>
      <c r="BX18" s="597" t="s">
        <v>201</v>
      </c>
      <c r="BY18" s="598"/>
      <c r="BZ18" s="598"/>
      <c r="CA18" s="598"/>
      <c r="CB18" s="598"/>
      <c r="CC18" s="598"/>
      <c r="CD18" s="598"/>
      <c r="CE18" s="598"/>
      <c r="CF18" s="598"/>
      <c r="CG18" s="599"/>
      <c r="CH18" s="624"/>
      <c r="CI18" s="625"/>
      <c r="CJ18" s="625"/>
      <c r="CK18" s="625"/>
      <c r="CL18" s="625"/>
      <c r="CM18" s="625"/>
      <c r="CN18" s="625"/>
      <c r="CO18" s="625"/>
      <c r="CP18" s="625"/>
      <c r="CQ18" s="625"/>
      <c r="CR18" s="625"/>
      <c r="CS18" s="625"/>
      <c r="CT18" s="625"/>
      <c r="CU18" s="625"/>
      <c r="CV18" s="625"/>
      <c r="CW18" s="625"/>
      <c r="CX18" s="625"/>
    </row>
    <row r="19" spans="1:105" s="44" customFormat="1" ht="11.25" x14ac:dyDescent="0.2">
      <c r="A19" s="597" t="s">
        <v>214</v>
      </c>
      <c r="B19" s="598"/>
      <c r="C19" s="598"/>
      <c r="D19" s="598"/>
      <c r="E19" s="598"/>
      <c r="F19" s="598"/>
      <c r="G19" s="598"/>
      <c r="H19" s="599"/>
      <c r="I19" s="110"/>
      <c r="J19" s="600" t="s">
        <v>795</v>
      </c>
      <c r="K19" s="600"/>
      <c r="L19" s="600"/>
      <c r="M19" s="600"/>
      <c r="N19" s="600"/>
      <c r="O19" s="600"/>
      <c r="P19" s="600"/>
      <c r="Q19" s="600"/>
      <c r="R19" s="600"/>
      <c r="S19" s="600"/>
      <c r="T19" s="600"/>
      <c r="U19" s="600"/>
      <c r="V19" s="600"/>
      <c r="W19" s="600"/>
      <c r="X19" s="600"/>
      <c r="Y19" s="600"/>
      <c r="Z19" s="600"/>
      <c r="AA19" s="600"/>
      <c r="AB19" s="600"/>
      <c r="AC19" s="600"/>
      <c r="AD19" s="600"/>
      <c r="AE19" s="600"/>
      <c r="AF19" s="600"/>
      <c r="AG19" s="600"/>
      <c r="AH19" s="600"/>
      <c r="AI19" s="600"/>
      <c r="AJ19" s="600"/>
      <c r="AK19" s="600"/>
      <c r="AL19" s="600"/>
      <c r="AM19" s="600"/>
      <c r="AN19" s="600"/>
      <c r="AO19" s="600"/>
      <c r="AP19" s="600"/>
      <c r="AQ19" s="600"/>
      <c r="AR19" s="600"/>
      <c r="AS19" s="600"/>
      <c r="AT19" s="600"/>
      <c r="AU19" s="600"/>
      <c r="AV19" s="600"/>
      <c r="AW19" s="600"/>
      <c r="AX19" s="600"/>
      <c r="AY19" s="600"/>
      <c r="AZ19" s="600"/>
      <c r="BA19" s="600"/>
      <c r="BB19" s="600"/>
      <c r="BC19" s="600"/>
      <c r="BD19" s="600"/>
      <c r="BE19" s="600"/>
      <c r="BF19" s="600"/>
      <c r="BG19" s="600"/>
      <c r="BH19" s="600"/>
      <c r="BI19" s="600"/>
      <c r="BJ19" s="600"/>
      <c r="BK19" s="600"/>
      <c r="BL19" s="600"/>
      <c r="BM19" s="600"/>
      <c r="BN19" s="600"/>
      <c r="BO19" s="600"/>
      <c r="BP19" s="600"/>
      <c r="BQ19" s="600"/>
      <c r="BR19" s="600"/>
      <c r="BS19" s="600"/>
      <c r="BT19" s="600"/>
      <c r="BU19" s="600"/>
      <c r="BV19" s="600"/>
      <c r="BW19" s="601"/>
      <c r="BX19" s="597" t="s">
        <v>201</v>
      </c>
      <c r="BY19" s="598"/>
      <c r="BZ19" s="598"/>
      <c r="CA19" s="598"/>
      <c r="CB19" s="598"/>
      <c r="CC19" s="598"/>
      <c r="CD19" s="598"/>
      <c r="CE19" s="598"/>
      <c r="CF19" s="598"/>
      <c r="CG19" s="599"/>
      <c r="CH19" s="624"/>
      <c r="CI19" s="625"/>
      <c r="CJ19" s="625"/>
      <c r="CK19" s="625"/>
      <c r="CL19" s="625"/>
      <c r="CM19" s="625"/>
      <c r="CN19" s="625"/>
      <c r="CO19" s="625"/>
      <c r="CP19" s="625"/>
      <c r="CQ19" s="625"/>
      <c r="CR19" s="625"/>
      <c r="CS19" s="625"/>
      <c r="CT19" s="625"/>
      <c r="CU19" s="625"/>
      <c r="CV19" s="625"/>
      <c r="CW19" s="625"/>
      <c r="CX19" s="625"/>
    </row>
    <row r="20" spans="1:105" s="44" customFormat="1" ht="11.25" x14ac:dyDescent="0.2">
      <c r="A20" s="610" t="s">
        <v>216</v>
      </c>
      <c r="B20" s="611"/>
      <c r="C20" s="611"/>
      <c r="D20" s="611"/>
      <c r="E20" s="611"/>
      <c r="F20" s="611"/>
      <c r="G20" s="611"/>
      <c r="H20" s="612"/>
      <c r="I20" s="113"/>
      <c r="J20" s="604" t="s">
        <v>217</v>
      </c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4"/>
      <c r="AL20" s="604"/>
      <c r="AM20" s="604"/>
      <c r="AN20" s="604"/>
      <c r="AO20" s="604"/>
      <c r="AP20" s="604"/>
      <c r="AQ20" s="604"/>
      <c r="AR20" s="604"/>
      <c r="AS20" s="604"/>
      <c r="AT20" s="604"/>
      <c r="AU20" s="604"/>
      <c r="AV20" s="604"/>
      <c r="AW20" s="604"/>
      <c r="AX20" s="604"/>
      <c r="AY20" s="604"/>
      <c r="AZ20" s="604"/>
      <c r="BA20" s="604"/>
      <c r="BB20" s="604"/>
      <c r="BC20" s="604"/>
      <c r="BD20" s="604"/>
      <c r="BE20" s="604"/>
      <c r="BF20" s="604"/>
      <c r="BG20" s="604"/>
      <c r="BH20" s="604"/>
      <c r="BI20" s="604"/>
      <c r="BJ20" s="604"/>
      <c r="BK20" s="604"/>
      <c r="BL20" s="604"/>
      <c r="BM20" s="604"/>
      <c r="BN20" s="604"/>
      <c r="BO20" s="604"/>
      <c r="BP20" s="604"/>
      <c r="BQ20" s="604"/>
      <c r="BR20" s="604"/>
      <c r="BS20" s="604"/>
      <c r="BT20" s="604"/>
      <c r="BU20" s="604"/>
      <c r="BV20" s="604"/>
      <c r="BW20" s="605"/>
      <c r="BX20" s="597" t="s">
        <v>201</v>
      </c>
      <c r="BY20" s="598"/>
      <c r="BZ20" s="598"/>
      <c r="CA20" s="598"/>
      <c r="CB20" s="598"/>
      <c r="CC20" s="598"/>
      <c r="CD20" s="598"/>
      <c r="CE20" s="598"/>
      <c r="CF20" s="598"/>
      <c r="CG20" s="599"/>
      <c r="CH20" s="626">
        <f>1572.696+4.204+36.185</f>
        <v>1613.0849999999998</v>
      </c>
      <c r="CI20" s="627"/>
      <c r="CJ20" s="627"/>
      <c r="CK20" s="627"/>
      <c r="CL20" s="627"/>
      <c r="CM20" s="627"/>
      <c r="CN20" s="627"/>
      <c r="CO20" s="627"/>
      <c r="CP20" s="627"/>
      <c r="CQ20" s="627"/>
      <c r="CR20" s="627"/>
      <c r="CS20" s="627"/>
      <c r="CT20" s="627"/>
      <c r="CU20" s="627"/>
      <c r="CV20" s="627"/>
      <c r="CW20" s="627"/>
      <c r="CX20" s="627"/>
    </row>
    <row r="21" spans="1:105" s="44" customFormat="1" ht="11.25" x14ac:dyDescent="0.2">
      <c r="A21" s="610" t="s">
        <v>218</v>
      </c>
      <c r="B21" s="611"/>
      <c r="C21" s="611"/>
      <c r="D21" s="611"/>
      <c r="E21" s="611"/>
      <c r="F21" s="611"/>
      <c r="G21" s="611"/>
      <c r="H21" s="612"/>
      <c r="I21" s="113"/>
      <c r="J21" s="604" t="s">
        <v>219</v>
      </c>
      <c r="K21" s="604"/>
      <c r="L21" s="604"/>
      <c r="M21" s="604"/>
      <c r="N21" s="604"/>
      <c r="O21" s="604"/>
      <c r="P21" s="604"/>
      <c r="Q21" s="604"/>
      <c r="R21" s="604"/>
      <c r="S21" s="604"/>
      <c r="T21" s="604"/>
      <c r="U21" s="604"/>
      <c r="V21" s="604"/>
      <c r="W21" s="604"/>
      <c r="X21" s="604"/>
      <c r="Y21" s="604"/>
      <c r="Z21" s="604"/>
      <c r="AA21" s="604"/>
      <c r="AB21" s="604"/>
      <c r="AC21" s="604"/>
      <c r="AD21" s="604"/>
      <c r="AE21" s="604"/>
      <c r="AF21" s="604"/>
      <c r="AG21" s="604"/>
      <c r="AH21" s="604"/>
      <c r="AI21" s="604"/>
      <c r="AJ21" s="604"/>
      <c r="AK21" s="604"/>
      <c r="AL21" s="604"/>
      <c r="AM21" s="604"/>
      <c r="AN21" s="604"/>
      <c r="AO21" s="604"/>
      <c r="AP21" s="604"/>
      <c r="AQ21" s="604"/>
      <c r="AR21" s="604"/>
      <c r="AS21" s="604"/>
      <c r="AT21" s="604"/>
      <c r="AU21" s="604"/>
      <c r="AV21" s="604"/>
      <c r="AW21" s="604"/>
      <c r="AX21" s="604"/>
      <c r="AY21" s="604"/>
      <c r="AZ21" s="604"/>
      <c r="BA21" s="604"/>
      <c r="BB21" s="604"/>
      <c r="BC21" s="604"/>
      <c r="BD21" s="604"/>
      <c r="BE21" s="604"/>
      <c r="BF21" s="604"/>
      <c r="BG21" s="604"/>
      <c r="BH21" s="604"/>
      <c r="BI21" s="604"/>
      <c r="BJ21" s="604"/>
      <c r="BK21" s="604"/>
      <c r="BL21" s="604"/>
      <c r="BM21" s="604"/>
      <c r="BN21" s="604"/>
      <c r="BO21" s="604"/>
      <c r="BP21" s="604"/>
      <c r="BQ21" s="604"/>
      <c r="BR21" s="604"/>
      <c r="BS21" s="604"/>
      <c r="BT21" s="604"/>
      <c r="BU21" s="604"/>
      <c r="BV21" s="604"/>
      <c r="BW21" s="605"/>
      <c r="BX21" s="597" t="s">
        <v>201</v>
      </c>
      <c r="BY21" s="598"/>
      <c r="BZ21" s="598"/>
      <c r="CA21" s="598"/>
      <c r="CB21" s="598"/>
      <c r="CC21" s="598"/>
      <c r="CD21" s="598"/>
      <c r="CE21" s="598"/>
      <c r="CF21" s="598"/>
      <c r="CG21" s="599"/>
      <c r="CH21" s="606">
        <f>CH22+CH27+CH30+CH35+CH45+CH46</f>
        <v>283.34799999999996</v>
      </c>
      <c r="CI21" s="607"/>
      <c r="CJ21" s="607"/>
      <c r="CK21" s="607"/>
      <c r="CL21" s="607"/>
      <c r="CM21" s="607"/>
      <c r="CN21" s="607"/>
      <c r="CO21" s="607"/>
      <c r="CP21" s="607"/>
      <c r="CQ21" s="607"/>
      <c r="CR21" s="607"/>
      <c r="CS21" s="607"/>
      <c r="CT21" s="607"/>
      <c r="CU21" s="607"/>
      <c r="CV21" s="607"/>
      <c r="CW21" s="607"/>
      <c r="CX21" s="607"/>
    </row>
    <row r="22" spans="1:105" s="44" customFormat="1" ht="11.25" x14ac:dyDescent="0.2">
      <c r="A22" s="610" t="s">
        <v>220</v>
      </c>
      <c r="B22" s="611"/>
      <c r="C22" s="611"/>
      <c r="D22" s="611"/>
      <c r="E22" s="611"/>
      <c r="F22" s="611"/>
      <c r="G22" s="611"/>
      <c r="H22" s="612"/>
      <c r="I22" s="113"/>
      <c r="J22" s="604" t="s">
        <v>221</v>
      </c>
      <c r="K22" s="604"/>
      <c r="L22" s="604"/>
      <c r="M22" s="604"/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  <c r="AJ22" s="604"/>
      <c r="AK22" s="604"/>
      <c r="AL22" s="604"/>
      <c r="AM22" s="604"/>
      <c r="AN22" s="604"/>
      <c r="AO22" s="604"/>
      <c r="AP22" s="604"/>
      <c r="AQ22" s="604"/>
      <c r="AR22" s="604"/>
      <c r="AS22" s="604"/>
      <c r="AT22" s="604"/>
      <c r="AU22" s="604"/>
      <c r="AV22" s="604"/>
      <c r="AW22" s="604"/>
      <c r="AX22" s="604"/>
      <c r="AY22" s="604"/>
      <c r="AZ22" s="604"/>
      <c r="BA22" s="604"/>
      <c r="BB22" s="604"/>
      <c r="BC22" s="604"/>
      <c r="BD22" s="604"/>
      <c r="BE22" s="604"/>
      <c r="BF22" s="604"/>
      <c r="BG22" s="604"/>
      <c r="BH22" s="604"/>
      <c r="BI22" s="604"/>
      <c r="BJ22" s="604"/>
      <c r="BK22" s="604"/>
      <c r="BL22" s="604"/>
      <c r="BM22" s="604"/>
      <c r="BN22" s="604"/>
      <c r="BO22" s="604"/>
      <c r="BP22" s="604"/>
      <c r="BQ22" s="604"/>
      <c r="BR22" s="604"/>
      <c r="BS22" s="604"/>
      <c r="BT22" s="604"/>
      <c r="BU22" s="604"/>
      <c r="BV22" s="604"/>
      <c r="BW22" s="605"/>
      <c r="BX22" s="597" t="s">
        <v>201</v>
      </c>
      <c r="BY22" s="598"/>
      <c r="BZ22" s="598"/>
      <c r="CA22" s="598"/>
      <c r="CB22" s="598"/>
      <c r="CC22" s="598"/>
      <c r="CD22" s="598"/>
      <c r="CE22" s="598"/>
      <c r="CF22" s="598"/>
      <c r="CG22" s="599"/>
      <c r="CH22" s="606">
        <f>SUM(CH23:CX26)</f>
        <v>0</v>
      </c>
      <c r="CI22" s="607"/>
      <c r="CJ22" s="607"/>
      <c r="CK22" s="607"/>
      <c r="CL22" s="607"/>
      <c r="CM22" s="607"/>
      <c r="CN22" s="607"/>
      <c r="CO22" s="607"/>
      <c r="CP22" s="607"/>
      <c r="CQ22" s="607"/>
      <c r="CR22" s="607"/>
      <c r="CS22" s="607"/>
      <c r="CT22" s="607"/>
      <c r="CU22" s="607"/>
      <c r="CV22" s="607"/>
      <c r="CW22" s="607"/>
      <c r="CX22" s="607"/>
    </row>
    <row r="23" spans="1:105" s="44" customFormat="1" ht="11.25" x14ac:dyDescent="0.2">
      <c r="A23" s="597" t="s">
        <v>222</v>
      </c>
      <c r="B23" s="598"/>
      <c r="C23" s="598"/>
      <c r="D23" s="598"/>
      <c r="E23" s="598"/>
      <c r="F23" s="598"/>
      <c r="G23" s="598"/>
      <c r="H23" s="599"/>
      <c r="I23" s="110"/>
      <c r="J23" s="600" t="s">
        <v>223</v>
      </c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  <c r="AJ23" s="600"/>
      <c r="AK23" s="600"/>
      <c r="AL23" s="600"/>
      <c r="AM23" s="600"/>
      <c r="AN23" s="600"/>
      <c r="AO23" s="600"/>
      <c r="AP23" s="600"/>
      <c r="AQ23" s="600"/>
      <c r="AR23" s="600"/>
      <c r="AS23" s="600"/>
      <c r="AT23" s="600"/>
      <c r="AU23" s="600"/>
      <c r="AV23" s="600"/>
      <c r="AW23" s="600"/>
      <c r="AX23" s="600"/>
      <c r="AY23" s="600"/>
      <c r="AZ23" s="600"/>
      <c r="BA23" s="600"/>
      <c r="BB23" s="600"/>
      <c r="BC23" s="600"/>
      <c r="BD23" s="600"/>
      <c r="BE23" s="600"/>
      <c r="BF23" s="600"/>
      <c r="BG23" s="600"/>
      <c r="BH23" s="600"/>
      <c r="BI23" s="600"/>
      <c r="BJ23" s="600"/>
      <c r="BK23" s="600"/>
      <c r="BL23" s="600"/>
      <c r="BM23" s="600"/>
      <c r="BN23" s="600"/>
      <c r="BO23" s="600"/>
      <c r="BP23" s="600"/>
      <c r="BQ23" s="600"/>
      <c r="BR23" s="600"/>
      <c r="BS23" s="600"/>
      <c r="BT23" s="600"/>
      <c r="BU23" s="600"/>
      <c r="BV23" s="600"/>
      <c r="BW23" s="601"/>
      <c r="BX23" s="597" t="s">
        <v>201</v>
      </c>
      <c r="BY23" s="598"/>
      <c r="BZ23" s="598"/>
      <c r="CA23" s="598"/>
      <c r="CB23" s="598"/>
      <c r="CC23" s="598"/>
      <c r="CD23" s="598"/>
      <c r="CE23" s="598"/>
      <c r="CF23" s="598"/>
      <c r="CG23" s="599"/>
      <c r="CH23" s="608"/>
      <c r="CI23" s="609"/>
      <c r="CJ23" s="609"/>
      <c r="CK23" s="609"/>
      <c r="CL23" s="609"/>
      <c r="CM23" s="609"/>
      <c r="CN23" s="609"/>
      <c r="CO23" s="609"/>
      <c r="CP23" s="609"/>
      <c r="CQ23" s="609"/>
      <c r="CR23" s="609"/>
      <c r="CS23" s="609"/>
      <c r="CT23" s="609"/>
      <c r="CU23" s="609"/>
      <c r="CV23" s="609"/>
      <c r="CW23" s="609"/>
      <c r="CX23" s="609"/>
    </row>
    <row r="24" spans="1:105" s="44" customFormat="1" ht="11.25" x14ac:dyDescent="0.2">
      <c r="A24" s="597" t="s">
        <v>224</v>
      </c>
      <c r="B24" s="598"/>
      <c r="C24" s="598"/>
      <c r="D24" s="598"/>
      <c r="E24" s="598"/>
      <c r="F24" s="598"/>
      <c r="G24" s="598"/>
      <c r="H24" s="599"/>
      <c r="I24" s="110"/>
      <c r="J24" s="600" t="s">
        <v>225</v>
      </c>
      <c r="K24" s="600"/>
      <c r="L24" s="600"/>
      <c r="M24" s="600"/>
      <c r="N24" s="600"/>
      <c r="O24" s="600"/>
      <c r="P24" s="600"/>
      <c r="Q24" s="600"/>
      <c r="R24" s="600"/>
      <c r="S24" s="600"/>
      <c r="T24" s="600"/>
      <c r="U24" s="600"/>
      <c r="V24" s="600"/>
      <c r="W24" s="600"/>
      <c r="X24" s="600"/>
      <c r="Y24" s="600"/>
      <c r="Z24" s="600"/>
      <c r="AA24" s="600"/>
      <c r="AB24" s="600"/>
      <c r="AC24" s="600"/>
      <c r="AD24" s="600"/>
      <c r="AE24" s="600"/>
      <c r="AF24" s="600"/>
      <c r="AG24" s="600"/>
      <c r="AH24" s="600"/>
      <c r="AI24" s="600"/>
      <c r="AJ24" s="600"/>
      <c r="AK24" s="600"/>
      <c r="AL24" s="600"/>
      <c r="AM24" s="600"/>
      <c r="AN24" s="600"/>
      <c r="AO24" s="600"/>
      <c r="AP24" s="600"/>
      <c r="AQ24" s="600"/>
      <c r="AR24" s="600"/>
      <c r="AS24" s="600"/>
      <c r="AT24" s="600"/>
      <c r="AU24" s="600"/>
      <c r="AV24" s="600"/>
      <c r="AW24" s="600"/>
      <c r="AX24" s="600"/>
      <c r="AY24" s="600"/>
      <c r="AZ24" s="600"/>
      <c r="BA24" s="600"/>
      <c r="BB24" s="600"/>
      <c r="BC24" s="600"/>
      <c r="BD24" s="600"/>
      <c r="BE24" s="600"/>
      <c r="BF24" s="600"/>
      <c r="BG24" s="600"/>
      <c r="BH24" s="600"/>
      <c r="BI24" s="600"/>
      <c r="BJ24" s="600"/>
      <c r="BK24" s="600"/>
      <c r="BL24" s="600"/>
      <c r="BM24" s="600"/>
      <c r="BN24" s="600"/>
      <c r="BO24" s="600"/>
      <c r="BP24" s="600"/>
      <c r="BQ24" s="600"/>
      <c r="BR24" s="600"/>
      <c r="BS24" s="600"/>
      <c r="BT24" s="600"/>
      <c r="BU24" s="600"/>
      <c r="BV24" s="600"/>
      <c r="BW24" s="601"/>
      <c r="BX24" s="597" t="s">
        <v>201</v>
      </c>
      <c r="BY24" s="598"/>
      <c r="BZ24" s="598"/>
      <c r="CA24" s="598"/>
      <c r="CB24" s="598"/>
      <c r="CC24" s="598"/>
      <c r="CD24" s="598"/>
      <c r="CE24" s="598"/>
      <c r="CF24" s="598"/>
      <c r="CG24" s="599"/>
      <c r="CH24" s="608"/>
      <c r="CI24" s="609"/>
      <c r="CJ24" s="609"/>
      <c r="CK24" s="609"/>
      <c r="CL24" s="609"/>
      <c r="CM24" s="609"/>
      <c r="CN24" s="609"/>
      <c r="CO24" s="609"/>
      <c r="CP24" s="609"/>
      <c r="CQ24" s="609"/>
      <c r="CR24" s="609"/>
      <c r="CS24" s="609"/>
      <c r="CT24" s="609"/>
      <c r="CU24" s="609"/>
      <c r="CV24" s="609"/>
      <c r="CW24" s="609"/>
      <c r="CX24" s="609"/>
    </row>
    <row r="25" spans="1:105" s="44" customFormat="1" ht="22.5" customHeight="1" x14ac:dyDescent="0.2">
      <c r="A25" s="597" t="s">
        <v>226</v>
      </c>
      <c r="B25" s="598"/>
      <c r="C25" s="598"/>
      <c r="D25" s="598"/>
      <c r="E25" s="598"/>
      <c r="F25" s="598"/>
      <c r="G25" s="598"/>
      <c r="H25" s="599"/>
      <c r="I25" s="110"/>
      <c r="J25" s="600" t="s">
        <v>227</v>
      </c>
      <c r="K25" s="600"/>
      <c r="L25" s="600"/>
      <c r="M25" s="600"/>
      <c r="N25" s="600"/>
      <c r="O25" s="600"/>
      <c r="P25" s="600"/>
      <c r="Q25" s="600"/>
      <c r="R25" s="600"/>
      <c r="S25" s="600"/>
      <c r="T25" s="600"/>
      <c r="U25" s="600"/>
      <c r="V25" s="600"/>
      <c r="W25" s="600"/>
      <c r="X25" s="600"/>
      <c r="Y25" s="600"/>
      <c r="Z25" s="600"/>
      <c r="AA25" s="600"/>
      <c r="AB25" s="600"/>
      <c r="AC25" s="600"/>
      <c r="AD25" s="600"/>
      <c r="AE25" s="600"/>
      <c r="AF25" s="600"/>
      <c r="AG25" s="600"/>
      <c r="AH25" s="600"/>
      <c r="AI25" s="600"/>
      <c r="AJ25" s="600"/>
      <c r="AK25" s="600"/>
      <c r="AL25" s="600"/>
      <c r="AM25" s="600"/>
      <c r="AN25" s="600"/>
      <c r="AO25" s="600"/>
      <c r="AP25" s="600"/>
      <c r="AQ25" s="600"/>
      <c r="AR25" s="600"/>
      <c r="AS25" s="600"/>
      <c r="AT25" s="600"/>
      <c r="AU25" s="600"/>
      <c r="AV25" s="600"/>
      <c r="AW25" s="600"/>
      <c r="AX25" s="600"/>
      <c r="AY25" s="600"/>
      <c r="AZ25" s="600"/>
      <c r="BA25" s="600"/>
      <c r="BB25" s="600"/>
      <c r="BC25" s="600"/>
      <c r="BD25" s="600"/>
      <c r="BE25" s="600"/>
      <c r="BF25" s="600"/>
      <c r="BG25" s="600"/>
      <c r="BH25" s="600"/>
      <c r="BI25" s="600"/>
      <c r="BJ25" s="600"/>
      <c r="BK25" s="600"/>
      <c r="BL25" s="600"/>
      <c r="BM25" s="600"/>
      <c r="BN25" s="600"/>
      <c r="BO25" s="600"/>
      <c r="BP25" s="600"/>
      <c r="BQ25" s="600"/>
      <c r="BR25" s="600"/>
      <c r="BS25" s="600"/>
      <c r="BT25" s="600"/>
      <c r="BU25" s="600"/>
      <c r="BV25" s="600"/>
      <c r="BW25" s="601"/>
      <c r="BX25" s="597" t="s">
        <v>201</v>
      </c>
      <c r="BY25" s="598"/>
      <c r="BZ25" s="598"/>
      <c r="CA25" s="598"/>
      <c r="CB25" s="598"/>
      <c r="CC25" s="598"/>
      <c r="CD25" s="598"/>
      <c r="CE25" s="598"/>
      <c r="CF25" s="598"/>
      <c r="CG25" s="599"/>
      <c r="CH25" s="608"/>
      <c r="CI25" s="609"/>
      <c r="CJ25" s="609"/>
      <c r="CK25" s="609"/>
      <c r="CL25" s="609"/>
      <c r="CM25" s="609"/>
      <c r="CN25" s="609"/>
      <c r="CO25" s="609"/>
      <c r="CP25" s="609"/>
      <c r="CQ25" s="609"/>
      <c r="CR25" s="609"/>
      <c r="CS25" s="609"/>
      <c r="CT25" s="609"/>
      <c r="CU25" s="609"/>
      <c r="CV25" s="609"/>
      <c r="CW25" s="609"/>
      <c r="CX25" s="609"/>
    </row>
    <row r="26" spans="1:105" s="44" customFormat="1" ht="11.25" x14ac:dyDescent="0.2">
      <c r="A26" s="597" t="s">
        <v>228</v>
      </c>
      <c r="B26" s="598"/>
      <c r="C26" s="598"/>
      <c r="D26" s="598"/>
      <c r="E26" s="598"/>
      <c r="F26" s="598"/>
      <c r="G26" s="598"/>
      <c r="H26" s="599"/>
      <c r="I26" s="110"/>
      <c r="J26" s="600" t="s">
        <v>229</v>
      </c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  <c r="W26" s="600"/>
      <c r="X26" s="600"/>
      <c r="Y26" s="600"/>
      <c r="Z26" s="600"/>
      <c r="AA26" s="600"/>
      <c r="AB26" s="600"/>
      <c r="AC26" s="600"/>
      <c r="AD26" s="600"/>
      <c r="AE26" s="600"/>
      <c r="AF26" s="600"/>
      <c r="AG26" s="600"/>
      <c r="AH26" s="600"/>
      <c r="AI26" s="600"/>
      <c r="AJ26" s="600"/>
      <c r="AK26" s="600"/>
      <c r="AL26" s="600"/>
      <c r="AM26" s="600"/>
      <c r="AN26" s="600"/>
      <c r="AO26" s="600"/>
      <c r="AP26" s="600"/>
      <c r="AQ26" s="600"/>
      <c r="AR26" s="600"/>
      <c r="AS26" s="600"/>
      <c r="AT26" s="600"/>
      <c r="AU26" s="600"/>
      <c r="AV26" s="600"/>
      <c r="AW26" s="600"/>
      <c r="AX26" s="600"/>
      <c r="AY26" s="600"/>
      <c r="AZ26" s="600"/>
      <c r="BA26" s="600"/>
      <c r="BB26" s="600"/>
      <c r="BC26" s="600"/>
      <c r="BD26" s="600"/>
      <c r="BE26" s="600"/>
      <c r="BF26" s="600"/>
      <c r="BG26" s="600"/>
      <c r="BH26" s="600"/>
      <c r="BI26" s="600"/>
      <c r="BJ26" s="600"/>
      <c r="BK26" s="600"/>
      <c r="BL26" s="600"/>
      <c r="BM26" s="600"/>
      <c r="BN26" s="600"/>
      <c r="BO26" s="600"/>
      <c r="BP26" s="600"/>
      <c r="BQ26" s="600"/>
      <c r="BR26" s="600"/>
      <c r="BS26" s="600"/>
      <c r="BT26" s="600"/>
      <c r="BU26" s="600"/>
      <c r="BV26" s="600"/>
      <c r="BW26" s="601"/>
      <c r="BX26" s="597" t="s">
        <v>201</v>
      </c>
      <c r="BY26" s="598"/>
      <c r="BZ26" s="598"/>
      <c r="CA26" s="598"/>
      <c r="CB26" s="598"/>
      <c r="CC26" s="598"/>
      <c r="CD26" s="598"/>
      <c r="CE26" s="598"/>
      <c r="CF26" s="598"/>
      <c r="CG26" s="599"/>
      <c r="CH26" s="608"/>
      <c r="CI26" s="609"/>
      <c r="CJ26" s="609"/>
      <c r="CK26" s="609"/>
      <c r="CL26" s="609"/>
      <c r="CM26" s="609"/>
      <c r="CN26" s="609"/>
      <c r="CO26" s="609"/>
      <c r="CP26" s="609"/>
      <c r="CQ26" s="609"/>
      <c r="CR26" s="609"/>
      <c r="CS26" s="609"/>
      <c r="CT26" s="609"/>
      <c r="CU26" s="609"/>
      <c r="CV26" s="609"/>
      <c r="CW26" s="609"/>
      <c r="CX26" s="609"/>
    </row>
    <row r="27" spans="1:105" s="44" customFormat="1" ht="11.25" x14ac:dyDescent="0.2">
      <c r="A27" s="610" t="s">
        <v>230</v>
      </c>
      <c r="B27" s="611"/>
      <c r="C27" s="611"/>
      <c r="D27" s="611"/>
      <c r="E27" s="611"/>
      <c r="F27" s="611"/>
      <c r="G27" s="611"/>
      <c r="H27" s="612"/>
      <c r="I27" s="113"/>
      <c r="J27" s="604" t="s">
        <v>231</v>
      </c>
      <c r="K27" s="604"/>
      <c r="L27" s="604"/>
      <c r="M27" s="604"/>
      <c r="N27" s="604"/>
      <c r="O27" s="604"/>
      <c r="P27" s="604"/>
      <c r="Q27" s="604"/>
      <c r="R27" s="604"/>
      <c r="S27" s="604"/>
      <c r="T27" s="604"/>
      <c r="U27" s="604"/>
      <c r="V27" s="604"/>
      <c r="W27" s="604"/>
      <c r="X27" s="604"/>
      <c r="Y27" s="604"/>
      <c r="Z27" s="604"/>
      <c r="AA27" s="604"/>
      <c r="AB27" s="604"/>
      <c r="AC27" s="604"/>
      <c r="AD27" s="604"/>
      <c r="AE27" s="604"/>
      <c r="AF27" s="604"/>
      <c r="AG27" s="604"/>
      <c r="AH27" s="604"/>
      <c r="AI27" s="604"/>
      <c r="AJ27" s="604"/>
      <c r="AK27" s="604"/>
      <c r="AL27" s="604"/>
      <c r="AM27" s="604"/>
      <c r="AN27" s="604"/>
      <c r="AO27" s="604"/>
      <c r="AP27" s="604"/>
      <c r="AQ27" s="604"/>
      <c r="AR27" s="604"/>
      <c r="AS27" s="604"/>
      <c r="AT27" s="604"/>
      <c r="AU27" s="604"/>
      <c r="AV27" s="604"/>
      <c r="AW27" s="604"/>
      <c r="AX27" s="604"/>
      <c r="AY27" s="604"/>
      <c r="AZ27" s="604"/>
      <c r="BA27" s="604"/>
      <c r="BB27" s="604"/>
      <c r="BC27" s="604"/>
      <c r="BD27" s="604"/>
      <c r="BE27" s="604"/>
      <c r="BF27" s="604"/>
      <c r="BG27" s="604"/>
      <c r="BH27" s="604"/>
      <c r="BI27" s="604"/>
      <c r="BJ27" s="604"/>
      <c r="BK27" s="604"/>
      <c r="BL27" s="604"/>
      <c r="BM27" s="604"/>
      <c r="BN27" s="604"/>
      <c r="BO27" s="604"/>
      <c r="BP27" s="604"/>
      <c r="BQ27" s="604"/>
      <c r="BR27" s="604"/>
      <c r="BS27" s="604"/>
      <c r="BT27" s="604"/>
      <c r="BU27" s="604"/>
      <c r="BV27" s="604"/>
      <c r="BW27" s="605"/>
      <c r="BX27" s="597" t="s">
        <v>201</v>
      </c>
      <c r="BY27" s="598"/>
      <c r="BZ27" s="598"/>
      <c r="CA27" s="598"/>
      <c r="CB27" s="598"/>
      <c r="CC27" s="598"/>
      <c r="CD27" s="598"/>
      <c r="CE27" s="598"/>
      <c r="CF27" s="598"/>
      <c r="CG27" s="599"/>
      <c r="CH27" s="606">
        <f>SUM(CH28:CX29)</f>
        <v>9.9</v>
      </c>
      <c r="CI27" s="607"/>
      <c r="CJ27" s="607"/>
      <c r="CK27" s="607"/>
      <c r="CL27" s="607"/>
      <c r="CM27" s="607"/>
      <c r="CN27" s="607"/>
      <c r="CO27" s="607"/>
      <c r="CP27" s="607"/>
      <c r="CQ27" s="607"/>
      <c r="CR27" s="607"/>
      <c r="CS27" s="607"/>
      <c r="CT27" s="607"/>
      <c r="CU27" s="607"/>
      <c r="CV27" s="607"/>
      <c r="CW27" s="607"/>
      <c r="CX27" s="607"/>
    </row>
    <row r="28" spans="1:105" s="44" customFormat="1" ht="22.5" customHeight="1" x14ac:dyDescent="0.2">
      <c r="A28" s="597" t="s">
        <v>232</v>
      </c>
      <c r="B28" s="598"/>
      <c r="C28" s="598"/>
      <c r="D28" s="598"/>
      <c r="E28" s="598"/>
      <c r="F28" s="598"/>
      <c r="G28" s="598"/>
      <c r="H28" s="599"/>
      <c r="I28" s="110"/>
      <c r="J28" s="600" t="s">
        <v>233</v>
      </c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  <c r="AB28" s="600"/>
      <c r="AC28" s="600"/>
      <c r="AD28" s="600"/>
      <c r="AE28" s="600"/>
      <c r="AF28" s="600"/>
      <c r="AG28" s="600"/>
      <c r="AH28" s="600"/>
      <c r="AI28" s="600"/>
      <c r="AJ28" s="600"/>
      <c r="AK28" s="600"/>
      <c r="AL28" s="600"/>
      <c r="AM28" s="600"/>
      <c r="AN28" s="600"/>
      <c r="AO28" s="600"/>
      <c r="AP28" s="600"/>
      <c r="AQ28" s="600"/>
      <c r="AR28" s="600"/>
      <c r="AS28" s="600"/>
      <c r="AT28" s="600"/>
      <c r="AU28" s="600"/>
      <c r="AV28" s="600"/>
      <c r="AW28" s="600"/>
      <c r="AX28" s="600"/>
      <c r="AY28" s="600"/>
      <c r="AZ28" s="600"/>
      <c r="BA28" s="600"/>
      <c r="BB28" s="600"/>
      <c r="BC28" s="600"/>
      <c r="BD28" s="600"/>
      <c r="BE28" s="600"/>
      <c r="BF28" s="600"/>
      <c r="BG28" s="600"/>
      <c r="BH28" s="600"/>
      <c r="BI28" s="600"/>
      <c r="BJ28" s="600"/>
      <c r="BK28" s="600"/>
      <c r="BL28" s="600"/>
      <c r="BM28" s="600"/>
      <c r="BN28" s="600"/>
      <c r="BO28" s="600"/>
      <c r="BP28" s="600"/>
      <c r="BQ28" s="600"/>
      <c r="BR28" s="600"/>
      <c r="BS28" s="600"/>
      <c r="BT28" s="600"/>
      <c r="BU28" s="600"/>
      <c r="BV28" s="600"/>
      <c r="BW28" s="601"/>
      <c r="BX28" s="597" t="s">
        <v>201</v>
      </c>
      <c r="BY28" s="598"/>
      <c r="BZ28" s="598"/>
      <c r="CA28" s="598"/>
      <c r="CB28" s="598"/>
      <c r="CC28" s="598"/>
      <c r="CD28" s="598"/>
      <c r="CE28" s="598"/>
      <c r="CF28" s="598"/>
      <c r="CG28" s="599"/>
      <c r="CH28" s="608">
        <v>9.9</v>
      </c>
      <c r="CI28" s="609"/>
      <c r="CJ28" s="609"/>
      <c r="CK28" s="609"/>
      <c r="CL28" s="609"/>
      <c r="CM28" s="609"/>
      <c r="CN28" s="609"/>
      <c r="CO28" s="609"/>
      <c r="CP28" s="609"/>
      <c r="CQ28" s="609"/>
      <c r="CR28" s="609"/>
      <c r="CS28" s="609"/>
      <c r="CT28" s="609"/>
      <c r="CU28" s="609"/>
      <c r="CV28" s="609"/>
      <c r="CW28" s="609"/>
      <c r="CX28" s="609"/>
    </row>
    <row r="29" spans="1:105" s="44" customFormat="1" ht="11.25" x14ac:dyDescent="0.2">
      <c r="A29" s="597" t="s">
        <v>234</v>
      </c>
      <c r="B29" s="598"/>
      <c r="C29" s="598"/>
      <c r="D29" s="598"/>
      <c r="E29" s="598"/>
      <c r="F29" s="598"/>
      <c r="G29" s="598"/>
      <c r="H29" s="599"/>
      <c r="I29" s="110"/>
      <c r="J29" s="600" t="s">
        <v>235</v>
      </c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  <c r="V29" s="600"/>
      <c r="W29" s="600"/>
      <c r="X29" s="600"/>
      <c r="Y29" s="600"/>
      <c r="Z29" s="600"/>
      <c r="AA29" s="600"/>
      <c r="AB29" s="600"/>
      <c r="AC29" s="600"/>
      <c r="AD29" s="600"/>
      <c r="AE29" s="600"/>
      <c r="AF29" s="600"/>
      <c r="AG29" s="600"/>
      <c r="AH29" s="600"/>
      <c r="AI29" s="600"/>
      <c r="AJ29" s="600"/>
      <c r="AK29" s="600"/>
      <c r="AL29" s="600"/>
      <c r="AM29" s="600"/>
      <c r="AN29" s="600"/>
      <c r="AO29" s="600"/>
      <c r="AP29" s="600"/>
      <c r="AQ29" s="600"/>
      <c r="AR29" s="600"/>
      <c r="AS29" s="600"/>
      <c r="AT29" s="600"/>
      <c r="AU29" s="600"/>
      <c r="AV29" s="600"/>
      <c r="AW29" s="600"/>
      <c r="AX29" s="600"/>
      <c r="AY29" s="600"/>
      <c r="AZ29" s="600"/>
      <c r="BA29" s="600"/>
      <c r="BB29" s="600"/>
      <c r="BC29" s="600"/>
      <c r="BD29" s="600"/>
      <c r="BE29" s="600"/>
      <c r="BF29" s="600"/>
      <c r="BG29" s="600"/>
      <c r="BH29" s="600"/>
      <c r="BI29" s="600"/>
      <c r="BJ29" s="600"/>
      <c r="BK29" s="600"/>
      <c r="BL29" s="600"/>
      <c r="BM29" s="600"/>
      <c r="BN29" s="600"/>
      <c r="BO29" s="600"/>
      <c r="BP29" s="600"/>
      <c r="BQ29" s="600"/>
      <c r="BR29" s="600"/>
      <c r="BS29" s="600"/>
      <c r="BT29" s="600"/>
      <c r="BU29" s="600"/>
      <c r="BV29" s="600"/>
      <c r="BW29" s="601"/>
      <c r="BX29" s="597" t="s">
        <v>201</v>
      </c>
      <c r="BY29" s="598"/>
      <c r="BZ29" s="598"/>
      <c r="CA29" s="598"/>
      <c r="CB29" s="598"/>
      <c r="CC29" s="598"/>
      <c r="CD29" s="598"/>
      <c r="CE29" s="598"/>
      <c r="CF29" s="598"/>
      <c r="CG29" s="599"/>
      <c r="CH29" s="608"/>
      <c r="CI29" s="609"/>
      <c r="CJ29" s="609"/>
      <c r="CK29" s="609"/>
      <c r="CL29" s="609"/>
      <c r="CM29" s="609"/>
      <c r="CN29" s="609"/>
      <c r="CO29" s="609"/>
      <c r="CP29" s="609"/>
      <c r="CQ29" s="609"/>
      <c r="CR29" s="609"/>
      <c r="CS29" s="609"/>
      <c r="CT29" s="609"/>
      <c r="CU29" s="609"/>
      <c r="CV29" s="609"/>
      <c r="CW29" s="609"/>
      <c r="CX29" s="609"/>
    </row>
    <row r="30" spans="1:105" s="44" customFormat="1" ht="11.25" x14ac:dyDescent="0.2">
      <c r="A30" s="610" t="s">
        <v>236</v>
      </c>
      <c r="B30" s="611"/>
      <c r="C30" s="611"/>
      <c r="D30" s="611"/>
      <c r="E30" s="611"/>
      <c r="F30" s="611"/>
      <c r="G30" s="611"/>
      <c r="H30" s="612"/>
      <c r="I30" s="113"/>
      <c r="J30" s="604" t="s">
        <v>237</v>
      </c>
      <c r="K30" s="604"/>
      <c r="L30" s="604"/>
      <c r="M30" s="604"/>
      <c r="N30" s="604"/>
      <c r="O30" s="604"/>
      <c r="P30" s="604"/>
      <c r="Q30" s="604"/>
      <c r="R30" s="604"/>
      <c r="S30" s="604"/>
      <c r="T30" s="604"/>
      <c r="U30" s="604"/>
      <c r="V30" s="604"/>
      <c r="W30" s="604"/>
      <c r="X30" s="604"/>
      <c r="Y30" s="604"/>
      <c r="Z30" s="604"/>
      <c r="AA30" s="604"/>
      <c r="AB30" s="604"/>
      <c r="AC30" s="604"/>
      <c r="AD30" s="604"/>
      <c r="AE30" s="604"/>
      <c r="AF30" s="604"/>
      <c r="AG30" s="604"/>
      <c r="AH30" s="604"/>
      <c r="AI30" s="604"/>
      <c r="AJ30" s="604"/>
      <c r="AK30" s="604"/>
      <c r="AL30" s="604"/>
      <c r="AM30" s="604"/>
      <c r="AN30" s="604"/>
      <c r="AO30" s="604"/>
      <c r="AP30" s="604"/>
      <c r="AQ30" s="604"/>
      <c r="AR30" s="604"/>
      <c r="AS30" s="604"/>
      <c r="AT30" s="604"/>
      <c r="AU30" s="604"/>
      <c r="AV30" s="604"/>
      <c r="AW30" s="604"/>
      <c r="AX30" s="604"/>
      <c r="AY30" s="604"/>
      <c r="AZ30" s="604"/>
      <c r="BA30" s="604"/>
      <c r="BB30" s="604"/>
      <c r="BC30" s="604"/>
      <c r="BD30" s="604"/>
      <c r="BE30" s="604"/>
      <c r="BF30" s="604"/>
      <c r="BG30" s="604"/>
      <c r="BH30" s="604"/>
      <c r="BI30" s="604"/>
      <c r="BJ30" s="604"/>
      <c r="BK30" s="604"/>
      <c r="BL30" s="604"/>
      <c r="BM30" s="604"/>
      <c r="BN30" s="604"/>
      <c r="BO30" s="604"/>
      <c r="BP30" s="604"/>
      <c r="BQ30" s="604"/>
      <c r="BR30" s="604"/>
      <c r="BS30" s="604"/>
      <c r="BT30" s="604"/>
      <c r="BU30" s="604"/>
      <c r="BV30" s="604"/>
      <c r="BW30" s="605"/>
      <c r="BX30" s="597" t="s">
        <v>201</v>
      </c>
      <c r="BY30" s="598"/>
      <c r="BZ30" s="598"/>
      <c r="CA30" s="598"/>
      <c r="CB30" s="598"/>
      <c r="CC30" s="598"/>
      <c r="CD30" s="598"/>
      <c r="CE30" s="598"/>
      <c r="CF30" s="598"/>
      <c r="CG30" s="599"/>
      <c r="CH30" s="606">
        <f>SUM(CH31:CX34)</f>
        <v>0</v>
      </c>
      <c r="CI30" s="607"/>
      <c r="CJ30" s="607"/>
      <c r="CK30" s="607"/>
      <c r="CL30" s="607"/>
      <c r="CM30" s="607"/>
      <c r="CN30" s="607"/>
      <c r="CO30" s="607"/>
      <c r="CP30" s="607"/>
      <c r="CQ30" s="607"/>
      <c r="CR30" s="607"/>
      <c r="CS30" s="607"/>
      <c r="CT30" s="607"/>
      <c r="CU30" s="607"/>
      <c r="CV30" s="607"/>
      <c r="CW30" s="607"/>
      <c r="CX30" s="607"/>
    </row>
    <row r="31" spans="1:105" s="44" customFormat="1" ht="11.25" customHeight="1" x14ac:dyDescent="0.2">
      <c r="A31" s="597" t="s">
        <v>238</v>
      </c>
      <c r="B31" s="598"/>
      <c r="C31" s="598"/>
      <c r="D31" s="598"/>
      <c r="E31" s="598"/>
      <c r="F31" s="598"/>
      <c r="G31" s="598"/>
      <c r="H31" s="599"/>
      <c r="I31" s="110"/>
      <c r="J31" s="600" t="s">
        <v>239</v>
      </c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600"/>
      <c r="V31" s="600"/>
      <c r="W31" s="600"/>
      <c r="X31" s="600"/>
      <c r="Y31" s="600"/>
      <c r="Z31" s="600"/>
      <c r="AA31" s="600"/>
      <c r="AB31" s="600"/>
      <c r="AC31" s="600"/>
      <c r="AD31" s="600"/>
      <c r="AE31" s="600"/>
      <c r="AF31" s="600"/>
      <c r="AG31" s="600"/>
      <c r="AH31" s="600"/>
      <c r="AI31" s="600"/>
      <c r="AJ31" s="600"/>
      <c r="AK31" s="600"/>
      <c r="AL31" s="600"/>
      <c r="AM31" s="600"/>
      <c r="AN31" s="600"/>
      <c r="AO31" s="600"/>
      <c r="AP31" s="600"/>
      <c r="AQ31" s="600"/>
      <c r="AR31" s="600"/>
      <c r="AS31" s="600"/>
      <c r="AT31" s="600"/>
      <c r="AU31" s="600"/>
      <c r="AV31" s="600"/>
      <c r="AW31" s="600"/>
      <c r="AX31" s="600"/>
      <c r="AY31" s="600"/>
      <c r="AZ31" s="600"/>
      <c r="BA31" s="600"/>
      <c r="BB31" s="600"/>
      <c r="BC31" s="600"/>
      <c r="BD31" s="600"/>
      <c r="BE31" s="600"/>
      <c r="BF31" s="600"/>
      <c r="BG31" s="600"/>
      <c r="BH31" s="600"/>
      <c r="BI31" s="600"/>
      <c r="BJ31" s="600"/>
      <c r="BK31" s="600"/>
      <c r="BL31" s="600"/>
      <c r="BM31" s="600"/>
      <c r="BN31" s="600"/>
      <c r="BO31" s="600"/>
      <c r="BP31" s="600"/>
      <c r="BQ31" s="600"/>
      <c r="BR31" s="600"/>
      <c r="BS31" s="600"/>
      <c r="BT31" s="600"/>
      <c r="BU31" s="600"/>
      <c r="BV31" s="600"/>
      <c r="BW31" s="601"/>
      <c r="BX31" s="597" t="s">
        <v>201</v>
      </c>
      <c r="BY31" s="598"/>
      <c r="BZ31" s="598"/>
      <c r="CA31" s="598"/>
      <c r="CB31" s="598"/>
      <c r="CC31" s="598"/>
      <c r="CD31" s="598"/>
      <c r="CE31" s="598"/>
      <c r="CF31" s="598"/>
      <c r="CG31" s="599"/>
      <c r="CH31" s="608"/>
      <c r="CI31" s="609"/>
      <c r="CJ31" s="609"/>
      <c r="CK31" s="609"/>
      <c r="CL31" s="609"/>
      <c r="CM31" s="609"/>
      <c r="CN31" s="609"/>
      <c r="CO31" s="609"/>
      <c r="CP31" s="609"/>
      <c r="CQ31" s="609"/>
      <c r="CR31" s="609"/>
      <c r="CS31" s="609"/>
      <c r="CT31" s="609"/>
      <c r="CU31" s="609"/>
      <c r="CV31" s="609"/>
      <c r="CW31" s="609"/>
      <c r="CX31" s="609"/>
    </row>
    <row r="32" spans="1:105" s="44" customFormat="1" ht="11.25" x14ac:dyDescent="0.2">
      <c r="A32" s="597" t="s">
        <v>240</v>
      </c>
      <c r="B32" s="598"/>
      <c r="C32" s="598"/>
      <c r="D32" s="598"/>
      <c r="E32" s="598"/>
      <c r="F32" s="598"/>
      <c r="G32" s="598"/>
      <c r="H32" s="599"/>
      <c r="I32" s="110"/>
      <c r="J32" s="600" t="s">
        <v>241</v>
      </c>
      <c r="K32" s="600"/>
      <c r="L32" s="600"/>
      <c r="M32" s="600"/>
      <c r="N32" s="600"/>
      <c r="O32" s="600"/>
      <c r="P32" s="600"/>
      <c r="Q32" s="600"/>
      <c r="R32" s="600"/>
      <c r="S32" s="600"/>
      <c r="T32" s="600"/>
      <c r="U32" s="600"/>
      <c r="V32" s="600"/>
      <c r="W32" s="600"/>
      <c r="X32" s="600"/>
      <c r="Y32" s="600"/>
      <c r="Z32" s="600"/>
      <c r="AA32" s="600"/>
      <c r="AB32" s="600"/>
      <c r="AC32" s="600"/>
      <c r="AD32" s="600"/>
      <c r="AE32" s="600"/>
      <c r="AF32" s="600"/>
      <c r="AG32" s="600"/>
      <c r="AH32" s="600"/>
      <c r="AI32" s="600"/>
      <c r="AJ32" s="600"/>
      <c r="AK32" s="600"/>
      <c r="AL32" s="600"/>
      <c r="AM32" s="600"/>
      <c r="AN32" s="600"/>
      <c r="AO32" s="600"/>
      <c r="AP32" s="600"/>
      <c r="AQ32" s="600"/>
      <c r="AR32" s="600"/>
      <c r="AS32" s="600"/>
      <c r="AT32" s="600"/>
      <c r="AU32" s="600"/>
      <c r="AV32" s="600"/>
      <c r="AW32" s="600"/>
      <c r="AX32" s="600"/>
      <c r="AY32" s="600"/>
      <c r="AZ32" s="600"/>
      <c r="BA32" s="600"/>
      <c r="BB32" s="600"/>
      <c r="BC32" s="600"/>
      <c r="BD32" s="600"/>
      <c r="BE32" s="600"/>
      <c r="BF32" s="600"/>
      <c r="BG32" s="600"/>
      <c r="BH32" s="600"/>
      <c r="BI32" s="600"/>
      <c r="BJ32" s="600"/>
      <c r="BK32" s="600"/>
      <c r="BL32" s="600"/>
      <c r="BM32" s="600"/>
      <c r="BN32" s="600"/>
      <c r="BO32" s="600"/>
      <c r="BP32" s="600"/>
      <c r="BQ32" s="600"/>
      <c r="BR32" s="600"/>
      <c r="BS32" s="600"/>
      <c r="BT32" s="600"/>
      <c r="BU32" s="600"/>
      <c r="BV32" s="600"/>
      <c r="BW32" s="601"/>
      <c r="BX32" s="597" t="s">
        <v>201</v>
      </c>
      <c r="BY32" s="598"/>
      <c r="BZ32" s="598"/>
      <c r="CA32" s="598"/>
      <c r="CB32" s="598"/>
      <c r="CC32" s="598"/>
      <c r="CD32" s="598"/>
      <c r="CE32" s="598"/>
      <c r="CF32" s="598"/>
      <c r="CG32" s="599"/>
      <c r="CH32" s="608"/>
      <c r="CI32" s="609"/>
      <c r="CJ32" s="609"/>
      <c r="CK32" s="609"/>
      <c r="CL32" s="609"/>
      <c r="CM32" s="609"/>
      <c r="CN32" s="609"/>
      <c r="CO32" s="609"/>
      <c r="CP32" s="609"/>
      <c r="CQ32" s="609"/>
      <c r="CR32" s="609"/>
      <c r="CS32" s="609"/>
      <c r="CT32" s="609"/>
      <c r="CU32" s="609"/>
      <c r="CV32" s="609"/>
      <c r="CW32" s="609"/>
      <c r="CX32" s="609"/>
    </row>
    <row r="33" spans="1:105" s="44" customFormat="1" ht="11.25" x14ac:dyDescent="0.2">
      <c r="A33" s="597" t="s">
        <v>242</v>
      </c>
      <c r="B33" s="598"/>
      <c r="C33" s="598"/>
      <c r="D33" s="598"/>
      <c r="E33" s="598"/>
      <c r="F33" s="598"/>
      <c r="G33" s="598"/>
      <c r="H33" s="599"/>
      <c r="I33" s="110"/>
      <c r="J33" s="600" t="s">
        <v>243</v>
      </c>
      <c r="K33" s="600"/>
      <c r="L33" s="600"/>
      <c r="M33" s="600"/>
      <c r="N33" s="600"/>
      <c r="O33" s="600"/>
      <c r="P33" s="600"/>
      <c r="Q33" s="600"/>
      <c r="R33" s="600"/>
      <c r="S33" s="600"/>
      <c r="T33" s="600"/>
      <c r="U33" s="600"/>
      <c r="V33" s="600"/>
      <c r="W33" s="600"/>
      <c r="X33" s="600"/>
      <c r="Y33" s="600"/>
      <c r="Z33" s="600"/>
      <c r="AA33" s="600"/>
      <c r="AB33" s="600"/>
      <c r="AC33" s="600"/>
      <c r="AD33" s="600"/>
      <c r="AE33" s="600"/>
      <c r="AF33" s="600"/>
      <c r="AG33" s="600"/>
      <c r="AH33" s="600"/>
      <c r="AI33" s="600"/>
      <c r="AJ33" s="600"/>
      <c r="AK33" s="600"/>
      <c r="AL33" s="600"/>
      <c r="AM33" s="600"/>
      <c r="AN33" s="600"/>
      <c r="AO33" s="600"/>
      <c r="AP33" s="600"/>
      <c r="AQ33" s="600"/>
      <c r="AR33" s="600"/>
      <c r="AS33" s="600"/>
      <c r="AT33" s="600"/>
      <c r="AU33" s="600"/>
      <c r="AV33" s="600"/>
      <c r="AW33" s="600"/>
      <c r="AX33" s="600"/>
      <c r="AY33" s="600"/>
      <c r="AZ33" s="600"/>
      <c r="BA33" s="600"/>
      <c r="BB33" s="600"/>
      <c r="BC33" s="600"/>
      <c r="BD33" s="600"/>
      <c r="BE33" s="600"/>
      <c r="BF33" s="600"/>
      <c r="BG33" s="600"/>
      <c r="BH33" s="600"/>
      <c r="BI33" s="600"/>
      <c r="BJ33" s="600"/>
      <c r="BK33" s="600"/>
      <c r="BL33" s="600"/>
      <c r="BM33" s="600"/>
      <c r="BN33" s="600"/>
      <c r="BO33" s="600"/>
      <c r="BP33" s="600"/>
      <c r="BQ33" s="600"/>
      <c r="BR33" s="600"/>
      <c r="BS33" s="600"/>
      <c r="BT33" s="600"/>
      <c r="BU33" s="600"/>
      <c r="BV33" s="600"/>
      <c r="BW33" s="601"/>
      <c r="BX33" s="597" t="s">
        <v>201</v>
      </c>
      <c r="BY33" s="598"/>
      <c r="BZ33" s="598"/>
      <c r="CA33" s="598"/>
      <c r="CB33" s="598"/>
      <c r="CC33" s="598"/>
      <c r="CD33" s="598"/>
      <c r="CE33" s="598"/>
      <c r="CF33" s="598"/>
      <c r="CG33" s="599"/>
      <c r="CH33" s="608"/>
      <c r="CI33" s="609"/>
      <c r="CJ33" s="609"/>
      <c r="CK33" s="609"/>
      <c r="CL33" s="609"/>
      <c r="CM33" s="609"/>
      <c r="CN33" s="609"/>
      <c r="CO33" s="609"/>
      <c r="CP33" s="609"/>
      <c r="CQ33" s="609"/>
      <c r="CR33" s="609"/>
      <c r="CS33" s="609"/>
      <c r="CT33" s="609"/>
      <c r="CU33" s="609"/>
      <c r="CV33" s="609"/>
      <c r="CW33" s="609"/>
      <c r="CX33" s="609"/>
    </row>
    <row r="34" spans="1:105" s="44" customFormat="1" ht="11.25" x14ac:dyDescent="0.2">
      <c r="A34" s="597" t="s">
        <v>244</v>
      </c>
      <c r="B34" s="598"/>
      <c r="C34" s="598"/>
      <c r="D34" s="598"/>
      <c r="E34" s="598"/>
      <c r="F34" s="598"/>
      <c r="G34" s="598"/>
      <c r="H34" s="599"/>
      <c r="I34" s="110"/>
      <c r="J34" s="600" t="s">
        <v>245</v>
      </c>
      <c r="K34" s="600"/>
      <c r="L34" s="600"/>
      <c r="M34" s="600"/>
      <c r="N34" s="600"/>
      <c r="O34" s="600"/>
      <c r="P34" s="600"/>
      <c r="Q34" s="600"/>
      <c r="R34" s="600"/>
      <c r="S34" s="600"/>
      <c r="T34" s="600"/>
      <c r="U34" s="600"/>
      <c r="V34" s="600"/>
      <c r="W34" s="600"/>
      <c r="X34" s="600"/>
      <c r="Y34" s="600"/>
      <c r="Z34" s="600"/>
      <c r="AA34" s="600"/>
      <c r="AB34" s="600"/>
      <c r="AC34" s="600"/>
      <c r="AD34" s="600"/>
      <c r="AE34" s="600"/>
      <c r="AF34" s="600"/>
      <c r="AG34" s="600"/>
      <c r="AH34" s="600"/>
      <c r="AI34" s="600"/>
      <c r="AJ34" s="600"/>
      <c r="AK34" s="600"/>
      <c r="AL34" s="600"/>
      <c r="AM34" s="600"/>
      <c r="AN34" s="600"/>
      <c r="AO34" s="600"/>
      <c r="AP34" s="600"/>
      <c r="AQ34" s="600"/>
      <c r="AR34" s="600"/>
      <c r="AS34" s="600"/>
      <c r="AT34" s="600"/>
      <c r="AU34" s="600"/>
      <c r="AV34" s="600"/>
      <c r="AW34" s="600"/>
      <c r="AX34" s="600"/>
      <c r="AY34" s="600"/>
      <c r="AZ34" s="600"/>
      <c r="BA34" s="600"/>
      <c r="BB34" s="600"/>
      <c r="BC34" s="600"/>
      <c r="BD34" s="600"/>
      <c r="BE34" s="600"/>
      <c r="BF34" s="600"/>
      <c r="BG34" s="600"/>
      <c r="BH34" s="600"/>
      <c r="BI34" s="600"/>
      <c r="BJ34" s="600"/>
      <c r="BK34" s="600"/>
      <c r="BL34" s="600"/>
      <c r="BM34" s="600"/>
      <c r="BN34" s="600"/>
      <c r="BO34" s="600"/>
      <c r="BP34" s="600"/>
      <c r="BQ34" s="600"/>
      <c r="BR34" s="600"/>
      <c r="BS34" s="600"/>
      <c r="BT34" s="600"/>
      <c r="BU34" s="600"/>
      <c r="BV34" s="600"/>
      <c r="BW34" s="601"/>
      <c r="BX34" s="597" t="s">
        <v>201</v>
      </c>
      <c r="BY34" s="598"/>
      <c r="BZ34" s="598"/>
      <c r="CA34" s="598"/>
      <c r="CB34" s="598"/>
      <c r="CC34" s="598"/>
      <c r="CD34" s="598"/>
      <c r="CE34" s="598"/>
      <c r="CF34" s="598"/>
      <c r="CG34" s="599"/>
      <c r="CH34" s="608"/>
      <c r="CI34" s="609"/>
      <c r="CJ34" s="609"/>
      <c r="CK34" s="609"/>
      <c r="CL34" s="609"/>
      <c r="CM34" s="609"/>
      <c r="CN34" s="609"/>
      <c r="CO34" s="609"/>
      <c r="CP34" s="609"/>
      <c r="CQ34" s="609"/>
      <c r="CR34" s="609"/>
      <c r="CS34" s="609"/>
      <c r="CT34" s="609"/>
      <c r="CU34" s="609"/>
      <c r="CV34" s="609"/>
      <c r="CW34" s="609"/>
      <c r="CX34" s="609"/>
    </row>
    <row r="35" spans="1:105" s="44" customFormat="1" ht="11.25" x14ac:dyDescent="0.2">
      <c r="A35" s="610" t="s">
        <v>246</v>
      </c>
      <c r="B35" s="611"/>
      <c r="C35" s="611"/>
      <c r="D35" s="611"/>
      <c r="E35" s="611"/>
      <c r="F35" s="611"/>
      <c r="G35" s="611"/>
      <c r="H35" s="612"/>
      <c r="I35" s="113"/>
      <c r="J35" s="604" t="s">
        <v>247</v>
      </c>
      <c r="K35" s="604"/>
      <c r="L35" s="604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604"/>
      <c r="Z35" s="604"/>
      <c r="AA35" s="604"/>
      <c r="AB35" s="604"/>
      <c r="AC35" s="604"/>
      <c r="AD35" s="604"/>
      <c r="AE35" s="604"/>
      <c r="AF35" s="604"/>
      <c r="AG35" s="604"/>
      <c r="AH35" s="604"/>
      <c r="AI35" s="604"/>
      <c r="AJ35" s="604"/>
      <c r="AK35" s="604"/>
      <c r="AL35" s="604"/>
      <c r="AM35" s="604"/>
      <c r="AN35" s="604"/>
      <c r="AO35" s="604"/>
      <c r="AP35" s="604"/>
      <c r="AQ35" s="604"/>
      <c r="AR35" s="604"/>
      <c r="AS35" s="604"/>
      <c r="AT35" s="604"/>
      <c r="AU35" s="604"/>
      <c r="AV35" s="604"/>
      <c r="AW35" s="604"/>
      <c r="AX35" s="604"/>
      <c r="AY35" s="604"/>
      <c r="AZ35" s="604"/>
      <c r="BA35" s="604"/>
      <c r="BB35" s="604"/>
      <c r="BC35" s="604"/>
      <c r="BD35" s="604"/>
      <c r="BE35" s="604"/>
      <c r="BF35" s="604"/>
      <c r="BG35" s="604"/>
      <c r="BH35" s="604"/>
      <c r="BI35" s="604"/>
      <c r="BJ35" s="604"/>
      <c r="BK35" s="604"/>
      <c r="BL35" s="604"/>
      <c r="BM35" s="604"/>
      <c r="BN35" s="604"/>
      <c r="BO35" s="604"/>
      <c r="BP35" s="604"/>
      <c r="BQ35" s="604"/>
      <c r="BR35" s="604"/>
      <c r="BS35" s="604"/>
      <c r="BT35" s="604"/>
      <c r="BU35" s="604"/>
      <c r="BV35" s="604"/>
      <c r="BW35" s="605"/>
      <c r="BX35" s="597" t="s">
        <v>201</v>
      </c>
      <c r="BY35" s="598"/>
      <c r="BZ35" s="598"/>
      <c r="CA35" s="598"/>
      <c r="CB35" s="598"/>
      <c r="CC35" s="598"/>
      <c r="CD35" s="598"/>
      <c r="CE35" s="598"/>
      <c r="CF35" s="598"/>
      <c r="CG35" s="599"/>
      <c r="CH35" s="606">
        <f>SUM(CH36:CX40)</f>
        <v>159.48099999999999</v>
      </c>
      <c r="CI35" s="607"/>
      <c r="CJ35" s="607"/>
      <c r="CK35" s="607"/>
      <c r="CL35" s="607"/>
      <c r="CM35" s="607"/>
      <c r="CN35" s="607"/>
      <c r="CO35" s="607"/>
      <c r="CP35" s="607"/>
      <c r="CQ35" s="607"/>
      <c r="CR35" s="607"/>
      <c r="CS35" s="607"/>
      <c r="CT35" s="607"/>
      <c r="CU35" s="607"/>
      <c r="CV35" s="607"/>
      <c r="CW35" s="607"/>
      <c r="CX35" s="607"/>
    </row>
    <row r="36" spans="1:105" s="44" customFormat="1" ht="11.25" customHeight="1" x14ac:dyDescent="0.2">
      <c r="A36" s="597" t="s">
        <v>248</v>
      </c>
      <c r="B36" s="598"/>
      <c r="C36" s="598"/>
      <c r="D36" s="598"/>
      <c r="E36" s="598"/>
      <c r="F36" s="598"/>
      <c r="G36" s="598"/>
      <c r="H36" s="599"/>
      <c r="I36" s="110"/>
      <c r="J36" s="600" t="s">
        <v>249</v>
      </c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600"/>
      <c r="V36" s="600"/>
      <c r="W36" s="600"/>
      <c r="X36" s="600"/>
      <c r="Y36" s="600"/>
      <c r="Z36" s="600"/>
      <c r="AA36" s="600"/>
      <c r="AB36" s="600"/>
      <c r="AC36" s="600"/>
      <c r="AD36" s="600"/>
      <c r="AE36" s="600"/>
      <c r="AF36" s="600"/>
      <c r="AG36" s="600"/>
      <c r="AH36" s="600"/>
      <c r="AI36" s="600"/>
      <c r="AJ36" s="600"/>
      <c r="AK36" s="600"/>
      <c r="AL36" s="600"/>
      <c r="AM36" s="600"/>
      <c r="AN36" s="600"/>
      <c r="AO36" s="600"/>
      <c r="AP36" s="600"/>
      <c r="AQ36" s="600"/>
      <c r="AR36" s="600"/>
      <c r="AS36" s="600"/>
      <c r="AT36" s="600"/>
      <c r="AU36" s="600"/>
      <c r="AV36" s="600"/>
      <c r="AW36" s="600"/>
      <c r="AX36" s="600"/>
      <c r="AY36" s="600"/>
      <c r="AZ36" s="600"/>
      <c r="BA36" s="600"/>
      <c r="BB36" s="600"/>
      <c r="BC36" s="600"/>
      <c r="BD36" s="600"/>
      <c r="BE36" s="600"/>
      <c r="BF36" s="600"/>
      <c r="BG36" s="600"/>
      <c r="BH36" s="600"/>
      <c r="BI36" s="600"/>
      <c r="BJ36" s="600"/>
      <c r="BK36" s="600"/>
      <c r="BL36" s="600"/>
      <c r="BM36" s="600"/>
      <c r="BN36" s="600"/>
      <c r="BO36" s="600"/>
      <c r="BP36" s="600"/>
      <c r="BQ36" s="600"/>
      <c r="BR36" s="600"/>
      <c r="BS36" s="600"/>
      <c r="BT36" s="600"/>
      <c r="BU36" s="600"/>
      <c r="BV36" s="600"/>
      <c r="BW36" s="601"/>
      <c r="BX36" s="597" t="s">
        <v>201</v>
      </c>
      <c r="BY36" s="598"/>
      <c r="BZ36" s="598"/>
      <c r="CA36" s="598"/>
      <c r="CB36" s="598"/>
      <c r="CC36" s="598"/>
      <c r="CD36" s="598"/>
      <c r="CE36" s="598"/>
      <c r="CF36" s="598"/>
      <c r="CG36" s="599"/>
      <c r="CH36" s="608">
        <v>3.4420000000000002</v>
      </c>
      <c r="CI36" s="609"/>
      <c r="CJ36" s="609"/>
      <c r="CK36" s="609"/>
      <c r="CL36" s="609"/>
      <c r="CM36" s="609"/>
      <c r="CN36" s="609"/>
      <c r="CO36" s="609"/>
      <c r="CP36" s="609"/>
      <c r="CQ36" s="609"/>
      <c r="CR36" s="609"/>
      <c r="CS36" s="609"/>
      <c r="CT36" s="609"/>
      <c r="CU36" s="609"/>
      <c r="CV36" s="609"/>
      <c r="CW36" s="609"/>
      <c r="CX36" s="609"/>
    </row>
    <row r="37" spans="1:105" s="44" customFormat="1" ht="11.25" x14ac:dyDescent="0.2">
      <c r="A37" s="597" t="s">
        <v>250</v>
      </c>
      <c r="B37" s="598"/>
      <c r="C37" s="598"/>
      <c r="D37" s="598"/>
      <c r="E37" s="598"/>
      <c r="F37" s="598"/>
      <c r="G37" s="598"/>
      <c r="H37" s="599"/>
      <c r="I37" s="110"/>
      <c r="J37" s="600" t="s">
        <v>251</v>
      </c>
      <c r="K37" s="600"/>
      <c r="L37" s="600"/>
      <c r="M37" s="600"/>
      <c r="N37" s="600"/>
      <c r="O37" s="600"/>
      <c r="P37" s="600"/>
      <c r="Q37" s="600"/>
      <c r="R37" s="600"/>
      <c r="S37" s="600"/>
      <c r="T37" s="600"/>
      <c r="U37" s="600"/>
      <c r="V37" s="600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0"/>
      <c r="AK37" s="600"/>
      <c r="AL37" s="600"/>
      <c r="AM37" s="600"/>
      <c r="AN37" s="600"/>
      <c r="AO37" s="600"/>
      <c r="AP37" s="600"/>
      <c r="AQ37" s="600"/>
      <c r="AR37" s="600"/>
      <c r="AS37" s="600"/>
      <c r="AT37" s="600"/>
      <c r="AU37" s="600"/>
      <c r="AV37" s="600"/>
      <c r="AW37" s="600"/>
      <c r="AX37" s="600"/>
      <c r="AY37" s="600"/>
      <c r="AZ37" s="600"/>
      <c r="BA37" s="600"/>
      <c r="BB37" s="600"/>
      <c r="BC37" s="600"/>
      <c r="BD37" s="600"/>
      <c r="BE37" s="600"/>
      <c r="BF37" s="600"/>
      <c r="BG37" s="600"/>
      <c r="BH37" s="600"/>
      <c r="BI37" s="600"/>
      <c r="BJ37" s="600"/>
      <c r="BK37" s="600"/>
      <c r="BL37" s="600"/>
      <c r="BM37" s="600"/>
      <c r="BN37" s="600"/>
      <c r="BO37" s="600"/>
      <c r="BP37" s="600"/>
      <c r="BQ37" s="600"/>
      <c r="BR37" s="600"/>
      <c r="BS37" s="600"/>
      <c r="BT37" s="600"/>
      <c r="BU37" s="600"/>
      <c r="BV37" s="600"/>
      <c r="BW37" s="601"/>
      <c r="BX37" s="597" t="s">
        <v>201</v>
      </c>
      <c r="BY37" s="598"/>
      <c r="BZ37" s="598"/>
      <c r="CA37" s="598"/>
      <c r="CB37" s="598"/>
      <c r="CC37" s="598"/>
      <c r="CD37" s="598"/>
      <c r="CE37" s="598"/>
      <c r="CF37" s="598"/>
      <c r="CG37" s="599"/>
      <c r="CH37" s="608"/>
      <c r="CI37" s="609"/>
      <c r="CJ37" s="609"/>
      <c r="CK37" s="609"/>
      <c r="CL37" s="609"/>
      <c r="CM37" s="609"/>
      <c r="CN37" s="609"/>
      <c r="CO37" s="609"/>
      <c r="CP37" s="609"/>
      <c r="CQ37" s="609"/>
      <c r="CR37" s="609"/>
      <c r="CS37" s="609"/>
      <c r="CT37" s="609"/>
      <c r="CU37" s="609"/>
      <c r="CV37" s="609"/>
      <c r="CW37" s="609"/>
      <c r="CX37" s="609"/>
    </row>
    <row r="38" spans="1:105" s="44" customFormat="1" ht="11.25" x14ac:dyDescent="0.2">
      <c r="A38" s="597" t="s">
        <v>252</v>
      </c>
      <c r="B38" s="598"/>
      <c r="C38" s="598"/>
      <c r="D38" s="598"/>
      <c r="E38" s="598"/>
      <c r="F38" s="598"/>
      <c r="G38" s="598"/>
      <c r="H38" s="599"/>
      <c r="I38" s="110"/>
      <c r="J38" s="600" t="s">
        <v>253</v>
      </c>
      <c r="K38" s="600"/>
      <c r="L38" s="600"/>
      <c r="M38" s="600"/>
      <c r="N38" s="600"/>
      <c r="O38" s="600"/>
      <c r="P38" s="600"/>
      <c r="Q38" s="600"/>
      <c r="R38" s="600"/>
      <c r="S38" s="600"/>
      <c r="T38" s="600"/>
      <c r="U38" s="600"/>
      <c r="V38" s="600"/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600"/>
      <c r="AK38" s="600"/>
      <c r="AL38" s="600"/>
      <c r="AM38" s="600"/>
      <c r="AN38" s="600"/>
      <c r="AO38" s="600"/>
      <c r="AP38" s="600"/>
      <c r="AQ38" s="600"/>
      <c r="AR38" s="600"/>
      <c r="AS38" s="600"/>
      <c r="AT38" s="600"/>
      <c r="AU38" s="600"/>
      <c r="AV38" s="600"/>
      <c r="AW38" s="600"/>
      <c r="AX38" s="600"/>
      <c r="AY38" s="600"/>
      <c r="AZ38" s="600"/>
      <c r="BA38" s="600"/>
      <c r="BB38" s="600"/>
      <c r="BC38" s="600"/>
      <c r="BD38" s="600"/>
      <c r="BE38" s="600"/>
      <c r="BF38" s="600"/>
      <c r="BG38" s="600"/>
      <c r="BH38" s="600"/>
      <c r="BI38" s="600"/>
      <c r="BJ38" s="600"/>
      <c r="BK38" s="600"/>
      <c r="BL38" s="600"/>
      <c r="BM38" s="600"/>
      <c r="BN38" s="600"/>
      <c r="BO38" s="600"/>
      <c r="BP38" s="600"/>
      <c r="BQ38" s="600"/>
      <c r="BR38" s="600"/>
      <c r="BS38" s="600"/>
      <c r="BT38" s="600"/>
      <c r="BU38" s="600"/>
      <c r="BV38" s="600"/>
      <c r="BW38" s="601"/>
      <c r="BX38" s="597" t="s">
        <v>201</v>
      </c>
      <c r="BY38" s="598"/>
      <c r="BZ38" s="598"/>
      <c r="CA38" s="598"/>
      <c r="CB38" s="598"/>
      <c r="CC38" s="598"/>
      <c r="CD38" s="598"/>
      <c r="CE38" s="598"/>
      <c r="CF38" s="598"/>
      <c r="CG38" s="599"/>
      <c r="CH38" s="608"/>
      <c r="CI38" s="609"/>
      <c r="CJ38" s="609"/>
      <c r="CK38" s="609"/>
      <c r="CL38" s="609"/>
      <c r="CM38" s="609"/>
      <c r="CN38" s="609"/>
      <c r="CO38" s="609"/>
      <c r="CP38" s="609"/>
      <c r="CQ38" s="609"/>
      <c r="CR38" s="609"/>
      <c r="CS38" s="609"/>
      <c r="CT38" s="609"/>
      <c r="CU38" s="609"/>
      <c r="CV38" s="609"/>
      <c r="CW38" s="609"/>
      <c r="CX38" s="609"/>
    </row>
    <row r="39" spans="1:105" s="44" customFormat="1" ht="11.25" x14ac:dyDescent="0.2">
      <c r="A39" s="597" t="s">
        <v>254</v>
      </c>
      <c r="B39" s="598"/>
      <c r="C39" s="598"/>
      <c r="D39" s="598"/>
      <c r="E39" s="598"/>
      <c r="F39" s="598"/>
      <c r="G39" s="598"/>
      <c r="H39" s="599"/>
      <c r="I39" s="110"/>
      <c r="J39" s="600" t="s">
        <v>255</v>
      </c>
      <c r="K39" s="600"/>
      <c r="L39" s="600"/>
      <c r="M39" s="600"/>
      <c r="N39" s="600"/>
      <c r="O39" s="600"/>
      <c r="P39" s="600"/>
      <c r="Q39" s="600"/>
      <c r="R39" s="600"/>
      <c r="S39" s="600"/>
      <c r="T39" s="600"/>
      <c r="U39" s="600"/>
      <c r="V39" s="600"/>
      <c r="W39" s="600"/>
      <c r="X39" s="600"/>
      <c r="Y39" s="600"/>
      <c r="Z39" s="600"/>
      <c r="AA39" s="600"/>
      <c r="AB39" s="600"/>
      <c r="AC39" s="600"/>
      <c r="AD39" s="600"/>
      <c r="AE39" s="600"/>
      <c r="AF39" s="600"/>
      <c r="AG39" s="600"/>
      <c r="AH39" s="600"/>
      <c r="AI39" s="600"/>
      <c r="AJ39" s="600"/>
      <c r="AK39" s="600"/>
      <c r="AL39" s="600"/>
      <c r="AM39" s="600"/>
      <c r="AN39" s="600"/>
      <c r="AO39" s="600"/>
      <c r="AP39" s="600"/>
      <c r="AQ39" s="600"/>
      <c r="AR39" s="600"/>
      <c r="AS39" s="600"/>
      <c r="AT39" s="600"/>
      <c r="AU39" s="600"/>
      <c r="AV39" s="600"/>
      <c r="AW39" s="600"/>
      <c r="AX39" s="600"/>
      <c r="AY39" s="600"/>
      <c r="AZ39" s="600"/>
      <c r="BA39" s="600"/>
      <c r="BB39" s="600"/>
      <c r="BC39" s="600"/>
      <c r="BD39" s="600"/>
      <c r="BE39" s="600"/>
      <c r="BF39" s="600"/>
      <c r="BG39" s="600"/>
      <c r="BH39" s="600"/>
      <c r="BI39" s="600"/>
      <c r="BJ39" s="600"/>
      <c r="BK39" s="600"/>
      <c r="BL39" s="600"/>
      <c r="BM39" s="600"/>
      <c r="BN39" s="600"/>
      <c r="BO39" s="600"/>
      <c r="BP39" s="600"/>
      <c r="BQ39" s="600"/>
      <c r="BR39" s="600"/>
      <c r="BS39" s="600"/>
      <c r="BT39" s="600"/>
      <c r="BU39" s="600"/>
      <c r="BV39" s="600"/>
      <c r="BW39" s="601"/>
      <c r="BX39" s="597" t="s">
        <v>201</v>
      </c>
      <c r="BY39" s="598"/>
      <c r="BZ39" s="598"/>
      <c r="CA39" s="598"/>
      <c r="CB39" s="598"/>
      <c r="CC39" s="598"/>
      <c r="CD39" s="598"/>
      <c r="CE39" s="598"/>
      <c r="CF39" s="598"/>
      <c r="CG39" s="599"/>
      <c r="CH39" s="608"/>
      <c r="CI39" s="609"/>
      <c r="CJ39" s="609"/>
      <c r="CK39" s="609"/>
      <c r="CL39" s="609"/>
      <c r="CM39" s="609"/>
      <c r="CN39" s="609"/>
      <c r="CO39" s="609"/>
      <c r="CP39" s="609"/>
      <c r="CQ39" s="609"/>
      <c r="CR39" s="609"/>
      <c r="CS39" s="609"/>
      <c r="CT39" s="609"/>
      <c r="CU39" s="609"/>
      <c r="CV39" s="609"/>
      <c r="CW39" s="609"/>
      <c r="CX39" s="609"/>
    </row>
    <row r="40" spans="1:105" s="44" customFormat="1" ht="11.25" customHeight="1" x14ac:dyDescent="0.2">
      <c r="A40" s="597" t="s">
        <v>256</v>
      </c>
      <c r="B40" s="598"/>
      <c r="C40" s="598"/>
      <c r="D40" s="598"/>
      <c r="E40" s="598"/>
      <c r="F40" s="598"/>
      <c r="G40" s="598"/>
      <c r="H40" s="599"/>
      <c r="I40" s="110"/>
      <c r="J40" s="600" t="s">
        <v>257</v>
      </c>
      <c r="K40" s="600"/>
      <c r="L40" s="600"/>
      <c r="M40" s="600"/>
      <c r="N40" s="600"/>
      <c r="O40" s="600"/>
      <c r="P40" s="600"/>
      <c r="Q40" s="600"/>
      <c r="R40" s="600"/>
      <c r="S40" s="600"/>
      <c r="T40" s="600"/>
      <c r="U40" s="600"/>
      <c r="V40" s="600"/>
      <c r="W40" s="600"/>
      <c r="X40" s="600"/>
      <c r="Y40" s="600"/>
      <c r="Z40" s="600"/>
      <c r="AA40" s="600"/>
      <c r="AB40" s="600"/>
      <c r="AC40" s="600"/>
      <c r="AD40" s="600"/>
      <c r="AE40" s="600"/>
      <c r="AF40" s="600"/>
      <c r="AG40" s="600"/>
      <c r="AH40" s="600"/>
      <c r="AI40" s="600"/>
      <c r="AJ40" s="600"/>
      <c r="AK40" s="600"/>
      <c r="AL40" s="600"/>
      <c r="AM40" s="600"/>
      <c r="AN40" s="600"/>
      <c r="AO40" s="600"/>
      <c r="AP40" s="600"/>
      <c r="AQ40" s="600"/>
      <c r="AR40" s="600"/>
      <c r="AS40" s="600"/>
      <c r="AT40" s="600"/>
      <c r="AU40" s="600"/>
      <c r="AV40" s="600"/>
      <c r="AW40" s="600"/>
      <c r="AX40" s="600"/>
      <c r="AY40" s="600"/>
      <c r="AZ40" s="600"/>
      <c r="BA40" s="600"/>
      <c r="BB40" s="600"/>
      <c r="BC40" s="600"/>
      <c r="BD40" s="600"/>
      <c r="BE40" s="600"/>
      <c r="BF40" s="600"/>
      <c r="BG40" s="600"/>
      <c r="BH40" s="600"/>
      <c r="BI40" s="600"/>
      <c r="BJ40" s="600"/>
      <c r="BK40" s="600"/>
      <c r="BL40" s="600"/>
      <c r="BM40" s="600"/>
      <c r="BN40" s="600"/>
      <c r="BO40" s="600"/>
      <c r="BP40" s="600"/>
      <c r="BQ40" s="600"/>
      <c r="BR40" s="600"/>
      <c r="BS40" s="600"/>
      <c r="BT40" s="600"/>
      <c r="BU40" s="600"/>
      <c r="BV40" s="600"/>
      <c r="BW40" s="601"/>
      <c r="BX40" s="597" t="s">
        <v>201</v>
      </c>
      <c r="BY40" s="598"/>
      <c r="BZ40" s="598"/>
      <c r="CA40" s="598"/>
      <c r="CB40" s="598"/>
      <c r="CC40" s="598"/>
      <c r="CD40" s="598"/>
      <c r="CE40" s="598"/>
      <c r="CF40" s="598"/>
      <c r="CG40" s="599"/>
      <c r="CH40" s="608">
        <f>SUM(CH41:CX44)</f>
        <v>156.03899999999999</v>
      </c>
      <c r="CI40" s="609"/>
      <c r="CJ40" s="609"/>
      <c r="CK40" s="609"/>
      <c r="CL40" s="609"/>
      <c r="CM40" s="609"/>
      <c r="CN40" s="609"/>
      <c r="CO40" s="609"/>
      <c r="CP40" s="609"/>
      <c r="CQ40" s="609"/>
      <c r="CR40" s="609"/>
      <c r="CS40" s="609"/>
      <c r="CT40" s="609"/>
      <c r="CU40" s="609"/>
      <c r="CV40" s="609"/>
      <c r="CW40" s="609"/>
      <c r="CX40" s="609"/>
    </row>
    <row r="41" spans="1:105" s="44" customFormat="1" ht="11.25" customHeight="1" x14ac:dyDescent="0.2">
      <c r="A41" s="597" t="s">
        <v>258</v>
      </c>
      <c r="B41" s="598"/>
      <c r="C41" s="598"/>
      <c r="D41" s="598"/>
      <c r="E41" s="598"/>
      <c r="F41" s="598"/>
      <c r="G41" s="598"/>
      <c r="H41" s="599"/>
      <c r="I41" s="110"/>
      <c r="J41" s="600" t="s">
        <v>259</v>
      </c>
      <c r="K41" s="600"/>
      <c r="L41" s="600"/>
      <c r="M41" s="600"/>
      <c r="N41" s="600"/>
      <c r="O41" s="600"/>
      <c r="P41" s="600"/>
      <c r="Q41" s="600"/>
      <c r="R41" s="600"/>
      <c r="S41" s="600"/>
      <c r="T41" s="600"/>
      <c r="U41" s="600"/>
      <c r="V41" s="600"/>
      <c r="W41" s="600"/>
      <c r="X41" s="600"/>
      <c r="Y41" s="600"/>
      <c r="Z41" s="600"/>
      <c r="AA41" s="600"/>
      <c r="AB41" s="600"/>
      <c r="AC41" s="600"/>
      <c r="AD41" s="600"/>
      <c r="AE41" s="600"/>
      <c r="AF41" s="600"/>
      <c r="AG41" s="600"/>
      <c r="AH41" s="600"/>
      <c r="AI41" s="600"/>
      <c r="AJ41" s="600"/>
      <c r="AK41" s="600"/>
      <c r="AL41" s="600"/>
      <c r="AM41" s="600"/>
      <c r="AN41" s="600"/>
      <c r="AO41" s="600"/>
      <c r="AP41" s="600"/>
      <c r="AQ41" s="600"/>
      <c r="AR41" s="600"/>
      <c r="AS41" s="600"/>
      <c r="AT41" s="600"/>
      <c r="AU41" s="600"/>
      <c r="AV41" s="600"/>
      <c r="AW41" s="600"/>
      <c r="AX41" s="600"/>
      <c r="AY41" s="600"/>
      <c r="AZ41" s="600"/>
      <c r="BA41" s="600"/>
      <c r="BB41" s="600"/>
      <c r="BC41" s="600"/>
      <c r="BD41" s="600"/>
      <c r="BE41" s="600"/>
      <c r="BF41" s="600"/>
      <c r="BG41" s="600"/>
      <c r="BH41" s="600"/>
      <c r="BI41" s="600"/>
      <c r="BJ41" s="600"/>
      <c r="BK41" s="600"/>
      <c r="BL41" s="600"/>
      <c r="BM41" s="600"/>
      <c r="BN41" s="600"/>
      <c r="BO41" s="600"/>
      <c r="BP41" s="600"/>
      <c r="BQ41" s="600"/>
      <c r="BR41" s="600"/>
      <c r="BS41" s="600"/>
      <c r="BT41" s="600"/>
      <c r="BU41" s="600"/>
      <c r="BV41" s="600"/>
      <c r="BW41" s="601"/>
      <c r="BX41" s="597" t="s">
        <v>201</v>
      </c>
      <c r="BY41" s="598"/>
      <c r="BZ41" s="598"/>
      <c r="CA41" s="598"/>
      <c r="CB41" s="598"/>
      <c r="CC41" s="598"/>
      <c r="CD41" s="598"/>
      <c r="CE41" s="598"/>
      <c r="CF41" s="598"/>
      <c r="CG41" s="599"/>
      <c r="CH41" s="608"/>
      <c r="CI41" s="609"/>
      <c r="CJ41" s="609"/>
      <c r="CK41" s="609"/>
      <c r="CL41" s="609"/>
      <c r="CM41" s="609"/>
      <c r="CN41" s="609"/>
      <c r="CO41" s="609"/>
      <c r="CP41" s="609"/>
      <c r="CQ41" s="609"/>
      <c r="CR41" s="609"/>
      <c r="CS41" s="609"/>
      <c r="CT41" s="609"/>
      <c r="CU41" s="609"/>
      <c r="CV41" s="609"/>
      <c r="CW41" s="609"/>
      <c r="CX41" s="609"/>
    </row>
    <row r="42" spans="1:105" s="44" customFormat="1" ht="22.5" customHeight="1" x14ac:dyDescent="0.2">
      <c r="A42" s="597" t="s">
        <v>260</v>
      </c>
      <c r="B42" s="598"/>
      <c r="C42" s="598"/>
      <c r="D42" s="598"/>
      <c r="E42" s="598"/>
      <c r="F42" s="598"/>
      <c r="G42" s="598"/>
      <c r="H42" s="599"/>
      <c r="I42" s="110"/>
      <c r="J42" s="600" t="s">
        <v>261</v>
      </c>
      <c r="K42" s="600"/>
      <c r="L42" s="600"/>
      <c r="M42" s="600"/>
      <c r="N42" s="600"/>
      <c r="O42" s="600"/>
      <c r="P42" s="600"/>
      <c r="Q42" s="600"/>
      <c r="R42" s="600"/>
      <c r="S42" s="600"/>
      <c r="T42" s="600"/>
      <c r="U42" s="600"/>
      <c r="V42" s="600"/>
      <c r="W42" s="600"/>
      <c r="X42" s="600"/>
      <c r="Y42" s="600"/>
      <c r="Z42" s="600"/>
      <c r="AA42" s="600"/>
      <c r="AB42" s="600"/>
      <c r="AC42" s="600"/>
      <c r="AD42" s="600"/>
      <c r="AE42" s="600"/>
      <c r="AF42" s="600"/>
      <c r="AG42" s="600"/>
      <c r="AH42" s="600"/>
      <c r="AI42" s="600"/>
      <c r="AJ42" s="600"/>
      <c r="AK42" s="600"/>
      <c r="AL42" s="600"/>
      <c r="AM42" s="600"/>
      <c r="AN42" s="600"/>
      <c r="AO42" s="600"/>
      <c r="AP42" s="600"/>
      <c r="AQ42" s="600"/>
      <c r="AR42" s="600"/>
      <c r="AS42" s="600"/>
      <c r="AT42" s="600"/>
      <c r="AU42" s="600"/>
      <c r="AV42" s="600"/>
      <c r="AW42" s="600"/>
      <c r="AX42" s="600"/>
      <c r="AY42" s="600"/>
      <c r="AZ42" s="600"/>
      <c r="BA42" s="600"/>
      <c r="BB42" s="600"/>
      <c r="BC42" s="600"/>
      <c r="BD42" s="600"/>
      <c r="BE42" s="600"/>
      <c r="BF42" s="600"/>
      <c r="BG42" s="600"/>
      <c r="BH42" s="600"/>
      <c r="BI42" s="600"/>
      <c r="BJ42" s="600"/>
      <c r="BK42" s="600"/>
      <c r="BL42" s="600"/>
      <c r="BM42" s="600"/>
      <c r="BN42" s="600"/>
      <c r="BO42" s="600"/>
      <c r="BP42" s="600"/>
      <c r="BQ42" s="600"/>
      <c r="BR42" s="600"/>
      <c r="BS42" s="600"/>
      <c r="BT42" s="600"/>
      <c r="BU42" s="600"/>
      <c r="BV42" s="600"/>
      <c r="BW42" s="601"/>
      <c r="BX42" s="597" t="s">
        <v>201</v>
      </c>
      <c r="BY42" s="598"/>
      <c r="BZ42" s="598"/>
      <c r="CA42" s="598"/>
      <c r="CB42" s="598"/>
      <c r="CC42" s="598"/>
      <c r="CD42" s="598"/>
      <c r="CE42" s="598"/>
      <c r="CF42" s="598"/>
      <c r="CG42" s="599"/>
      <c r="CH42" s="608">
        <v>156.03899999999999</v>
      </c>
      <c r="CI42" s="609"/>
      <c r="CJ42" s="609"/>
      <c r="CK42" s="609"/>
      <c r="CL42" s="609"/>
      <c r="CM42" s="609"/>
      <c r="CN42" s="609"/>
      <c r="CO42" s="609"/>
      <c r="CP42" s="609"/>
      <c r="CQ42" s="609"/>
      <c r="CR42" s="609"/>
      <c r="CS42" s="609"/>
      <c r="CT42" s="609"/>
      <c r="CU42" s="609"/>
      <c r="CV42" s="609"/>
      <c r="CW42" s="609"/>
      <c r="CX42" s="609"/>
      <c r="DA42" s="44">
        <f>1019.59*2</f>
        <v>2039.18</v>
      </c>
    </row>
    <row r="43" spans="1:105" s="44" customFormat="1" ht="11.25" customHeight="1" x14ac:dyDescent="0.2">
      <c r="A43" s="597" t="s">
        <v>262</v>
      </c>
      <c r="B43" s="598"/>
      <c r="C43" s="598"/>
      <c r="D43" s="598"/>
      <c r="E43" s="598"/>
      <c r="F43" s="598"/>
      <c r="G43" s="598"/>
      <c r="H43" s="599"/>
      <c r="I43" s="110"/>
      <c r="J43" s="600" t="s">
        <v>263</v>
      </c>
      <c r="K43" s="600"/>
      <c r="L43" s="600"/>
      <c r="M43" s="600"/>
      <c r="N43" s="600"/>
      <c r="O43" s="600"/>
      <c r="P43" s="600"/>
      <c r="Q43" s="600"/>
      <c r="R43" s="600"/>
      <c r="S43" s="600"/>
      <c r="T43" s="600"/>
      <c r="U43" s="600"/>
      <c r="V43" s="600"/>
      <c r="W43" s="600"/>
      <c r="X43" s="600"/>
      <c r="Y43" s="600"/>
      <c r="Z43" s="600"/>
      <c r="AA43" s="600"/>
      <c r="AB43" s="600"/>
      <c r="AC43" s="600"/>
      <c r="AD43" s="600"/>
      <c r="AE43" s="600"/>
      <c r="AF43" s="600"/>
      <c r="AG43" s="600"/>
      <c r="AH43" s="600"/>
      <c r="AI43" s="600"/>
      <c r="AJ43" s="600"/>
      <c r="AK43" s="600"/>
      <c r="AL43" s="600"/>
      <c r="AM43" s="600"/>
      <c r="AN43" s="600"/>
      <c r="AO43" s="600"/>
      <c r="AP43" s="600"/>
      <c r="AQ43" s="600"/>
      <c r="AR43" s="600"/>
      <c r="AS43" s="600"/>
      <c r="AT43" s="600"/>
      <c r="AU43" s="600"/>
      <c r="AV43" s="600"/>
      <c r="AW43" s="600"/>
      <c r="AX43" s="600"/>
      <c r="AY43" s="600"/>
      <c r="AZ43" s="600"/>
      <c r="BA43" s="600"/>
      <c r="BB43" s="600"/>
      <c r="BC43" s="600"/>
      <c r="BD43" s="600"/>
      <c r="BE43" s="600"/>
      <c r="BF43" s="600"/>
      <c r="BG43" s="600"/>
      <c r="BH43" s="600"/>
      <c r="BI43" s="600"/>
      <c r="BJ43" s="600"/>
      <c r="BK43" s="600"/>
      <c r="BL43" s="600"/>
      <c r="BM43" s="600"/>
      <c r="BN43" s="600"/>
      <c r="BO43" s="600"/>
      <c r="BP43" s="600"/>
      <c r="BQ43" s="600"/>
      <c r="BR43" s="600"/>
      <c r="BS43" s="600"/>
      <c r="BT43" s="600"/>
      <c r="BU43" s="600"/>
      <c r="BV43" s="600"/>
      <c r="BW43" s="601"/>
      <c r="BX43" s="597" t="s">
        <v>201</v>
      </c>
      <c r="BY43" s="598"/>
      <c r="BZ43" s="598"/>
      <c r="CA43" s="598"/>
      <c r="CB43" s="598"/>
      <c r="CC43" s="598"/>
      <c r="CD43" s="598"/>
      <c r="CE43" s="598"/>
      <c r="CF43" s="598"/>
      <c r="CG43" s="599"/>
      <c r="CH43" s="608"/>
      <c r="CI43" s="609"/>
      <c r="CJ43" s="609"/>
      <c r="CK43" s="609"/>
      <c r="CL43" s="609"/>
      <c r="CM43" s="609"/>
      <c r="CN43" s="609"/>
      <c r="CO43" s="609"/>
      <c r="CP43" s="609"/>
      <c r="CQ43" s="609"/>
      <c r="CR43" s="609"/>
      <c r="CS43" s="609"/>
      <c r="CT43" s="609"/>
      <c r="CU43" s="609"/>
      <c r="CV43" s="609"/>
      <c r="CW43" s="609"/>
      <c r="CX43" s="609"/>
    </row>
    <row r="44" spans="1:105" s="44" customFormat="1" ht="11.25" customHeight="1" x14ac:dyDescent="0.2">
      <c r="A44" s="597" t="s">
        <v>264</v>
      </c>
      <c r="B44" s="598"/>
      <c r="C44" s="598"/>
      <c r="D44" s="598"/>
      <c r="E44" s="598"/>
      <c r="F44" s="598"/>
      <c r="G44" s="598"/>
      <c r="H44" s="599"/>
      <c r="I44" s="110"/>
      <c r="J44" s="600" t="s">
        <v>215</v>
      </c>
      <c r="K44" s="600"/>
      <c r="L44" s="600"/>
      <c r="M44" s="600"/>
      <c r="N44" s="600"/>
      <c r="O44" s="600"/>
      <c r="P44" s="600"/>
      <c r="Q44" s="600"/>
      <c r="R44" s="600"/>
      <c r="S44" s="600"/>
      <c r="T44" s="600"/>
      <c r="U44" s="600"/>
      <c r="V44" s="600"/>
      <c r="W44" s="600"/>
      <c r="X44" s="600"/>
      <c r="Y44" s="600"/>
      <c r="Z44" s="600"/>
      <c r="AA44" s="600"/>
      <c r="AB44" s="600"/>
      <c r="AC44" s="600"/>
      <c r="AD44" s="600"/>
      <c r="AE44" s="600"/>
      <c r="AF44" s="600"/>
      <c r="AG44" s="600"/>
      <c r="AH44" s="600"/>
      <c r="AI44" s="600"/>
      <c r="AJ44" s="600"/>
      <c r="AK44" s="600"/>
      <c r="AL44" s="600"/>
      <c r="AM44" s="600"/>
      <c r="AN44" s="600"/>
      <c r="AO44" s="600"/>
      <c r="AP44" s="600"/>
      <c r="AQ44" s="600"/>
      <c r="AR44" s="600"/>
      <c r="AS44" s="600"/>
      <c r="AT44" s="600"/>
      <c r="AU44" s="600"/>
      <c r="AV44" s="600"/>
      <c r="AW44" s="600"/>
      <c r="AX44" s="600"/>
      <c r="AY44" s="600"/>
      <c r="AZ44" s="600"/>
      <c r="BA44" s="600"/>
      <c r="BB44" s="600"/>
      <c r="BC44" s="600"/>
      <c r="BD44" s="600"/>
      <c r="BE44" s="600"/>
      <c r="BF44" s="600"/>
      <c r="BG44" s="600"/>
      <c r="BH44" s="600"/>
      <c r="BI44" s="600"/>
      <c r="BJ44" s="600"/>
      <c r="BK44" s="600"/>
      <c r="BL44" s="600"/>
      <c r="BM44" s="600"/>
      <c r="BN44" s="600"/>
      <c r="BO44" s="600"/>
      <c r="BP44" s="600"/>
      <c r="BQ44" s="600"/>
      <c r="BR44" s="600"/>
      <c r="BS44" s="600"/>
      <c r="BT44" s="600"/>
      <c r="BU44" s="600"/>
      <c r="BV44" s="600"/>
      <c r="BW44" s="601"/>
      <c r="BX44" s="597" t="s">
        <v>201</v>
      </c>
      <c r="BY44" s="598"/>
      <c r="BZ44" s="598"/>
      <c r="CA44" s="598"/>
      <c r="CB44" s="598"/>
      <c r="CC44" s="598"/>
      <c r="CD44" s="598"/>
      <c r="CE44" s="598"/>
      <c r="CF44" s="598"/>
      <c r="CG44" s="599"/>
      <c r="CH44" s="608"/>
      <c r="CI44" s="609"/>
      <c r="CJ44" s="609"/>
      <c r="CK44" s="609"/>
      <c r="CL44" s="609"/>
      <c r="CM44" s="609"/>
      <c r="CN44" s="609"/>
      <c r="CO44" s="609"/>
      <c r="CP44" s="609"/>
      <c r="CQ44" s="609"/>
      <c r="CR44" s="609"/>
      <c r="CS44" s="609"/>
      <c r="CT44" s="609"/>
      <c r="CU44" s="609"/>
      <c r="CV44" s="609"/>
      <c r="CW44" s="609"/>
      <c r="CX44" s="609"/>
      <c r="CZ44" s="44" t="s">
        <v>462</v>
      </c>
    </row>
    <row r="45" spans="1:105" s="44" customFormat="1" ht="11.25" customHeight="1" x14ac:dyDescent="0.2">
      <c r="A45" s="610" t="s">
        <v>265</v>
      </c>
      <c r="B45" s="611"/>
      <c r="C45" s="611"/>
      <c r="D45" s="611"/>
      <c r="E45" s="611"/>
      <c r="F45" s="611"/>
      <c r="G45" s="611"/>
      <c r="H45" s="612"/>
      <c r="I45" s="113"/>
      <c r="J45" s="604" t="s">
        <v>266</v>
      </c>
      <c r="K45" s="604"/>
      <c r="L45" s="604"/>
      <c r="M45" s="604"/>
      <c r="N45" s="604"/>
      <c r="O45" s="604"/>
      <c r="P45" s="604"/>
      <c r="Q45" s="604"/>
      <c r="R45" s="604"/>
      <c r="S45" s="604"/>
      <c r="T45" s="604"/>
      <c r="U45" s="604"/>
      <c r="V45" s="604"/>
      <c r="W45" s="604"/>
      <c r="X45" s="604"/>
      <c r="Y45" s="604"/>
      <c r="Z45" s="604"/>
      <c r="AA45" s="604"/>
      <c r="AB45" s="604"/>
      <c r="AC45" s="604"/>
      <c r="AD45" s="604"/>
      <c r="AE45" s="604"/>
      <c r="AF45" s="604"/>
      <c r="AG45" s="604"/>
      <c r="AH45" s="604"/>
      <c r="AI45" s="604"/>
      <c r="AJ45" s="604"/>
      <c r="AK45" s="604"/>
      <c r="AL45" s="604"/>
      <c r="AM45" s="604"/>
      <c r="AN45" s="604"/>
      <c r="AO45" s="604"/>
      <c r="AP45" s="604"/>
      <c r="AQ45" s="604"/>
      <c r="AR45" s="604"/>
      <c r="AS45" s="604"/>
      <c r="AT45" s="604"/>
      <c r="AU45" s="604"/>
      <c r="AV45" s="604"/>
      <c r="AW45" s="604"/>
      <c r="AX45" s="604"/>
      <c r="AY45" s="604"/>
      <c r="AZ45" s="604"/>
      <c r="BA45" s="604"/>
      <c r="BB45" s="604"/>
      <c r="BC45" s="604"/>
      <c r="BD45" s="604"/>
      <c r="BE45" s="604"/>
      <c r="BF45" s="604"/>
      <c r="BG45" s="604"/>
      <c r="BH45" s="604"/>
      <c r="BI45" s="604"/>
      <c r="BJ45" s="604"/>
      <c r="BK45" s="604"/>
      <c r="BL45" s="604"/>
      <c r="BM45" s="604"/>
      <c r="BN45" s="604"/>
      <c r="BO45" s="604"/>
      <c r="BP45" s="604"/>
      <c r="BQ45" s="604"/>
      <c r="BR45" s="604"/>
      <c r="BS45" s="604"/>
      <c r="BT45" s="604"/>
      <c r="BU45" s="604"/>
      <c r="BV45" s="604"/>
      <c r="BW45" s="605"/>
      <c r="BX45" s="597" t="s">
        <v>201</v>
      </c>
      <c r="BY45" s="598"/>
      <c r="BZ45" s="598"/>
      <c r="CA45" s="598"/>
      <c r="CB45" s="598"/>
      <c r="CC45" s="598"/>
      <c r="CD45" s="598"/>
      <c r="CE45" s="598"/>
      <c r="CF45" s="598"/>
      <c r="CG45" s="599"/>
      <c r="CH45" s="606">
        <v>53.3</v>
      </c>
      <c r="CI45" s="607"/>
      <c r="CJ45" s="607"/>
      <c r="CK45" s="607"/>
      <c r="CL45" s="607"/>
      <c r="CM45" s="607"/>
      <c r="CN45" s="607"/>
      <c r="CO45" s="607"/>
      <c r="CP45" s="607"/>
      <c r="CQ45" s="607"/>
      <c r="CR45" s="607"/>
      <c r="CS45" s="607"/>
      <c r="CT45" s="607"/>
      <c r="CU45" s="607"/>
      <c r="CV45" s="607"/>
      <c r="CW45" s="607"/>
      <c r="CX45" s="607"/>
    </row>
    <row r="46" spans="1:105" s="44" customFormat="1" ht="11.25" customHeight="1" x14ac:dyDescent="0.2">
      <c r="A46" s="610" t="s">
        <v>267</v>
      </c>
      <c r="B46" s="611"/>
      <c r="C46" s="611"/>
      <c r="D46" s="611"/>
      <c r="E46" s="611"/>
      <c r="F46" s="611"/>
      <c r="G46" s="611"/>
      <c r="H46" s="612"/>
      <c r="I46" s="113"/>
      <c r="J46" s="604" t="s">
        <v>268</v>
      </c>
      <c r="K46" s="604"/>
      <c r="L46" s="604"/>
      <c r="M46" s="604"/>
      <c r="N46" s="604"/>
      <c r="O46" s="604"/>
      <c r="P46" s="604"/>
      <c r="Q46" s="604"/>
      <c r="R46" s="604"/>
      <c r="S46" s="604"/>
      <c r="T46" s="604"/>
      <c r="U46" s="604"/>
      <c r="V46" s="604"/>
      <c r="W46" s="604"/>
      <c r="X46" s="604"/>
      <c r="Y46" s="604"/>
      <c r="Z46" s="604"/>
      <c r="AA46" s="604"/>
      <c r="AB46" s="604"/>
      <c r="AC46" s="604"/>
      <c r="AD46" s="604"/>
      <c r="AE46" s="604"/>
      <c r="AF46" s="604"/>
      <c r="AG46" s="604"/>
      <c r="AH46" s="604"/>
      <c r="AI46" s="604"/>
      <c r="AJ46" s="604"/>
      <c r="AK46" s="604"/>
      <c r="AL46" s="604"/>
      <c r="AM46" s="604"/>
      <c r="AN46" s="604"/>
      <c r="AO46" s="604"/>
      <c r="AP46" s="604"/>
      <c r="AQ46" s="604"/>
      <c r="AR46" s="604"/>
      <c r="AS46" s="604"/>
      <c r="AT46" s="604"/>
      <c r="AU46" s="604"/>
      <c r="AV46" s="604"/>
      <c r="AW46" s="604"/>
      <c r="AX46" s="604"/>
      <c r="AY46" s="604"/>
      <c r="AZ46" s="604"/>
      <c r="BA46" s="604"/>
      <c r="BB46" s="604"/>
      <c r="BC46" s="604"/>
      <c r="BD46" s="604"/>
      <c r="BE46" s="604"/>
      <c r="BF46" s="604"/>
      <c r="BG46" s="604"/>
      <c r="BH46" s="604"/>
      <c r="BI46" s="604"/>
      <c r="BJ46" s="604"/>
      <c r="BK46" s="604"/>
      <c r="BL46" s="604"/>
      <c r="BM46" s="604"/>
      <c r="BN46" s="604"/>
      <c r="BO46" s="604"/>
      <c r="BP46" s="604"/>
      <c r="BQ46" s="604"/>
      <c r="BR46" s="604"/>
      <c r="BS46" s="604"/>
      <c r="BT46" s="604"/>
      <c r="BU46" s="604"/>
      <c r="BV46" s="604"/>
      <c r="BW46" s="605"/>
      <c r="BX46" s="597" t="s">
        <v>201</v>
      </c>
      <c r="BY46" s="598"/>
      <c r="BZ46" s="598"/>
      <c r="CA46" s="598"/>
      <c r="CB46" s="598"/>
      <c r="CC46" s="598"/>
      <c r="CD46" s="598"/>
      <c r="CE46" s="598"/>
      <c r="CF46" s="598"/>
      <c r="CG46" s="599"/>
      <c r="CH46" s="606">
        <f>SUM(CH47:CX52)</f>
        <v>60.667000000000002</v>
      </c>
      <c r="CI46" s="607"/>
      <c r="CJ46" s="607"/>
      <c r="CK46" s="607"/>
      <c r="CL46" s="607"/>
      <c r="CM46" s="607"/>
      <c r="CN46" s="607"/>
      <c r="CO46" s="607"/>
      <c r="CP46" s="607"/>
      <c r="CQ46" s="607"/>
      <c r="CR46" s="607"/>
      <c r="CS46" s="607"/>
      <c r="CT46" s="607"/>
      <c r="CU46" s="607"/>
      <c r="CV46" s="607"/>
      <c r="CW46" s="607"/>
      <c r="CX46" s="607"/>
    </row>
    <row r="47" spans="1:105" s="44" customFormat="1" ht="11.25" customHeight="1" x14ac:dyDescent="0.2">
      <c r="A47" s="597" t="s">
        <v>269</v>
      </c>
      <c r="B47" s="598"/>
      <c r="C47" s="598"/>
      <c r="D47" s="598"/>
      <c r="E47" s="598"/>
      <c r="F47" s="598"/>
      <c r="G47" s="598"/>
      <c r="H47" s="599"/>
      <c r="I47" s="110"/>
      <c r="J47" s="600" t="s">
        <v>270</v>
      </c>
      <c r="K47" s="600"/>
      <c r="L47" s="600"/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0"/>
      <c r="X47" s="600"/>
      <c r="Y47" s="600"/>
      <c r="Z47" s="600"/>
      <c r="AA47" s="600"/>
      <c r="AB47" s="600"/>
      <c r="AC47" s="600"/>
      <c r="AD47" s="600"/>
      <c r="AE47" s="600"/>
      <c r="AF47" s="600"/>
      <c r="AG47" s="600"/>
      <c r="AH47" s="600"/>
      <c r="AI47" s="600"/>
      <c r="AJ47" s="600"/>
      <c r="AK47" s="600"/>
      <c r="AL47" s="600"/>
      <c r="AM47" s="600"/>
      <c r="AN47" s="600"/>
      <c r="AO47" s="600"/>
      <c r="AP47" s="600"/>
      <c r="AQ47" s="600"/>
      <c r="AR47" s="600"/>
      <c r="AS47" s="600"/>
      <c r="AT47" s="600"/>
      <c r="AU47" s="600"/>
      <c r="AV47" s="600"/>
      <c r="AW47" s="600"/>
      <c r="AX47" s="600"/>
      <c r="AY47" s="600"/>
      <c r="AZ47" s="600"/>
      <c r="BA47" s="600"/>
      <c r="BB47" s="600"/>
      <c r="BC47" s="600"/>
      <c r="BD47" s="600"/>
      <c r="BE47" s="600"/>
      <c r="BF47" s="600"/>
      <c r="BG47" s="600"/>
      <c r="BH47" s="600"/>
      <c r="BI47" s="600"/>
      <c r="BJ47" s="600"/>
      <c r="BK47" s="600"/>
      <c r="BL47" s="600"/>
      <c r="BM47" s="600"/>
      <c r="BN47" s="600"/>
      <c r="BO47" s="600"/>
      <c r="BP47" s="600"/>
      <c r="BQ47" s="600"/>
      <c r="BR47" s="600"/>
      <c r="BS47" s="600"/>
      <c r="BT47" s="600"/>
      <c r="BU47" s="600"/>
      <c r="BV47" s="600"/>
      <c r="BW47" s="601"/>
      <c r="BX47" s="597" t="s">
        <v>201</v>
      </c>
      <c r="BY47" s="598"/>
      <c r="BZ47" s="598"/>
      <c r="CA47" s="598"/>
      <c r="CB47" s="598"/>
      <c r="CC47" s="598"/>
      <c r="CD47" s="598"/>
      <c r="CE47" s="598"/>
      <c r="CF47" s="598"/>
      <c r="CG47" s="599"/>
      <c r="CH47" s="608"/>
      <c r="CI47" s="609"/>
      <c r="CJ47" s="609"/>
      <c r="CK47" s="609"/>
      <c r="CL47" s="609"/>
      <c r="CM47" s="609"/>
      <c r="CN47" s="609"/>
      <c r="CO47" s="609"/>
      <c r="CP47" s="609"/>
      <c r="CQ47" s="609"/>
      <c r="CR47" s="609"/>
      <c r="CS47" s="609"/>
      <c r="CT47" s="609"/>
      <c r="CU47" s="609"/>
      <c r="CV47" s="609"/>
      <c r="CW47" s="609"/>
      <c r="CX47" s="609"/>
    </row>
    <row r="48" spans="1:105" s="44" customFormat="1" ht="11.25" customHeight="1" x14ac:dyDescent="0.2">
      <c r="A48" s="597" t="s">
        <v>271</v>
      </c>
      <c r="B48" s="598"/>
      <c r="C48" s="598"/>
      <c r="D48" s="598"/>
      <c r="E48" s="598"/>
      <c r="F48" s="598"/>
      <c r="G48" s="598"/>
      <c r="H48" s="599"/>
      <c r="I48" s="110"/>
      <c r="J48" s="600" t="s">
        <v>272</v>
      </c>
      <c r="K48" s="600"/>
      <c r="L48" s="600"/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600"/>
      <c r="Y48" s="600"/>
      <c r="Z48" s="600"/>
      <c r="AA48" s="600"/>
      <c r="AB48" s="600"/>
      <c r="AC48" s="600"/>
      <c r="AD48" s="600"/>
      <c r="AE48" s="600"/>
      <c r="AF48" s="600"/>
      <c r="AG48" s="600"/>
      <c r="AH48" s="600"/>
      <c r="AI48" s="600"/>
      <c r="AJ48" s="600"/>
      <c r="AK48" s="600"/>
      <c r="AL48" s="600"/>
      <c r="AM48" s="600"/>
      <c r="AN48" s="600"/>
      <c r="AO48" s="600"/>
      <c r="AP48" s="600"/>
      <c r="AQ48" s="600"/>
      <c r="AR48" s="600"/>
      <c r="AS48" s="600"/>
      <c r="AT48" s="600"/>
      <c r="AU48" s="600"/>
      <c r="AV48" s="600"/>
      <c r="AW48" s="600"/>
      <c r="AX48" s="600"/>
      <c r="AY48" s="600"/>
      <c r="AZ48" s="600"/>
      <c r="BA48" s="600"/>
      <c r="BB48" s="600"/>
      <c r="BC48" s="600"/>
      <c r="BD48" s="600"/>
      <c r="BE48" s="600"/>
      <c r="BF48" s="600"/>
      <c r="BG48" s="600"/>
      <c r="BH48" s="600"/>
      <c r="BI48" s="600"/>
      <c r="BJ48" s="600"/>
      <c r="BK48" s="600"/>
      <c r="BL48" s="600"/>
      <c r="BM48" s="600"/>
      <c r="BN48" s="600"/>
      <c r="BO48" s="600"/>
      <c r="BP48" s="600"/>
      <c r="BQ48" s="600"/>
      <c r="BR48" s="600"/>
      <c r="BS48" s="600"/>
      <c r="BT48" s="600"/>
      <c r="BU48" s="600"/>
      <c r="BV48" s="600"/>
      <c r="BW48" s="601"/>
      <c r="BX48" s="597" t="s">
        <v>201</v>
      </c>
      <c r="BY48" s="598"/>
      <c r="BZ48" s="598"/>
      <c r="CA48" s="598"/>
      <c r="CB48" s="598"/>
      <c r="CC48" s="598"/>
      <c r="CD48" s="598"/>
      <c r="CE48" s="598"/>
      <c r="CF48" s="598"/>
      <c r="CG48" s="599"/>
      <c r="CH48" s="608">
        <f>47.077+13.59</f>
        <v>60.667000000000002</v>
      </c>
      <c r="CI48" s="609"/>
      <c r="CJ48" s="609"/>
      <c r="CK48" s="609"/>
      <c r="CL48" s="609"/>
      <c r="CM48" s="609"/>
      <c r="CN48" s="609"/>
      <c r="CO48" s="609"/>
      <c r="CP48" s="609"/>
      <c r="CQ48" s="609"/>
      <c r="CR48" s="609"/>
      <c r="CS48" s="609"/>
      <c r="CT48" s="609"/>
      <c r="CU48" s="609"/>
      <c r="CV48" s="609"/>
      <c r="CW48" s="609"/>
      <c r="CX48" s="609"/>
    </row>
    <row r="49" spans="1:104" s="44" customFormat="1" ht="11.25" customHeight="1" x14ac:dyDescent="0.2">
      <c r="A49" s="597" t="s">
        <v>273</v>
      </c>
      <c r="B49" s="598"/>
      <c r="C49" s="598"/>
      <c r="D49" s="598"/>
      <c r="E49" s="598"/>
      <c r="F49" s="598"/>
      <c r="G49" s="598"/>
      <c r="H49" s="599"/>
      <c r="I49" s="110"/>
      <c r="J49" s="600" t="s">
        <v>274</v>
      </c>
      <c r="K49" s="600"/>
      <c r="L49" s="600"/>
      <c r="M49" s="600"/>
      <c r="N49" s="600"/>
      <c r="O49" s="600"/>
      <c r="P49" s="600"/>
      <c r="Q49" s="600"/>
      <c r="R49" s="600"/>
      <c r="S49" s="600"/>
      <c r="T49" s="600"/>
      <c r="U49" s="600"/>
      <c r="V49" s="600"/>
      <c r="W49" s="600"/>
      <c r="X49" s="600"/>
      <c r="Y49" s="600"/>
      <c r="Z49" s="600"/>
      <c r="AA49" s="600"/>
      <c r="AB49" s="600"/>
      <c r="AC49" s="600"/>
      <c r="AD49" s="600"/>
      <c r="AE49" s="600"/>
      <c r="AF49" s="600"/>
      <c r="AG49" s="600"/>
      <c r="AH49" s="600"/>
      <c r="AI49" s="600"/>
      <c r="AJ49" s="600"/>
      <c r="AK49" s="600"/>
      <c r="AL49" s="600"/>
      <c r="AM49" s="600"/>
      <c r="AN49" s="600"/>
      <c r="AO49" s="600"/>
      <c r="AP49" s="600"/>
      <c r="AQ49" s="600"/>
      <c r="AR49" s="600"/>
      <c r="AS49" s="600"/>
      <c r="AT49" s="600"/>
      <c r="AU49" s="600"/>
      <c r="AV49" s="600"/>
      <c r="AW49" s="600"/>
      <c r="AX49" s="600"/>
      <c r="AY49" s="600"/>
      <c r="AZ49" s="600"/>
      <c r="BA49" s="600"/>
      <c r="BB49" s="600"/>
      <c r="BC49" s="600"/>
      <c r="BD49" s="600"/>
      <c r="BE49" s="600"/>
      <c r="BF49" s="600"/>
      <c r="BG49" s="600"/>
      <c r="BH49" s="600"/>
      <c r="BI49" s="600"/>
      <c r="BJ49" s="600"/>
      <c r="BK49" s="600"/>
      <c r="BL49" s="600"/>
      <c r="BM49" s="600"/>
      <c r="BN49" s="600"/>
      <c r="BO49" s="600"/>
      <c r="BP49" s="600"/>
      <c r="BQ49" s="600"/>
      <c r="BR49" s="600"/>
      <c r="BS49" s="600"/>
      <c r="BT49" s="600"/>
      <c r="BU49" s="600"/>
      <c r="BV49" s="600"/>
      <c r="BW49" s="601"/>
      <c r="BX49" s="597" t="s">
        <v>201</v>
      </c>
      <c r="BY49" s="598"/>
      <c r="BZ49" s="598"/>
      <c r="CA49" s="598"/>
      <c r="CB49" s="598"/>
      <c r="CC49" s="598"/>
      <c r="CD49" s="598"/>
      <c r="CE49" s="598"/>
      <c r="CF49" s="598"/>
      <c r="CG49" s="599"/>
      <c r="CH49" s="608"/>
      <c r="CI49" s="609"/>
      <c r="CJ49" s="609"/>
      <c r="CK49" s="609"/>
      <c r="CL49" s="609"/>
      <c r="CM49" s="609"/>
      <c r="CN49" s="609"/>
      <c r="CO49" s="609"/>
      <c r="CP49" s="609"/>
      <c r="CQ49" s="609"/>
      <c r="CR49" s="609"/>
      <c r="CS49" s="609"/>
      <c r="CT49" s="609"/>
      <c r="CU49" s="609"/>
      <c r="CV49" s="609"/>
      <c r="CW49" s="609"/>
      <c r="CX49" s="609"/>
    </row>
    <row r="50" spans="1:104" s="44" customFormat="1" ht="11.25" customHeight="1" x14ac:dyDescent="0.2">
      <c r="A50" s="597" t="s">
        <v>275</v>
      </c>
      <c r="B50" s="598"/>
      <c r="C50" s="598"/>
      <c r="D50" s="598"/>
      <c r="E50" s="598"/>
      <c r="F50" s="598"/>
      <c r="G50" s="598"/>
      <c r="H50" s="599"/>
      <c r="I50" s="110"/>
      <c r="J50" s="600" t="s">
        <v>276</v>
      </c>
      <c r="K50" s="600"/>
      <c r="L50" s="600"/>
      <c r="M50" s="600"/>
      <c r="N50" s="600"/>
      <c r="O50" s="600"/>
      <c r="P50" s="600"/>
      <c r="Q50" s="600"/>
      <c r="R50" s="600"/>
      <c r="S50" s="600"/>
      <c r="T50" s="600"/>
      <c r="U50" s="600"/>
      <c r="V50" s="600"/>
      <c r="W50" s="600"/>
      <c r="X50" s="600"/>
      <c r="Y50" s="600"/>
      <c r="Z50" s="600"/>
      <c r="AA50" s="600"/>
      <c r="AB50" s="600"/>
      <c r="AC50" s="600"/>
      <c r="AD50" s="600"/>
      <c r="AE50" s="600"/>
      <c r="AF50" s="600"/>
      <c r="AG50" s="600"/>
      <c r="AH50" s="600"/>
      <c r="AI50" s="600"/>
      <c r="AJ50" s="600"/>
      <c r="AK50" s="600"/>
      <c r="AL50" s="600"/>
      <c r="AM50" s="600"/>
      <c r="AN50" s="600"/>
      <c r="AO50" s="600"/>
      <c r="AP50" s="600"/>
      <c r="AQ50" s="600"/>
      <c r="AR50" s="600"/>
      <c r="AS50" s="600"/>
      <c r="AT50" s="600"/>
      <c r="AU50" s="600"/>
      <c r="AV50" s="600"/>
      <c r="AW50" s="600"/>
      <c r="AX50" s="600"/>
      <c r="AY50" s="600"/>
      <c r="AZ50" s="600"/>
      <c r="BA50" s="600"/>
      <c r="BB50" s="600"/>
      <c r="BC50" s="600"/>
      <c r="BD50" s="600"/>
      <c r="BE50" s="600"/>
      <c r="BF50" s="600"/>
      <c r="BG50" s="600"/>
      <c r="BH50" s="600"/>
      <c r="BI50" s="600"/>
      <c r="BJ50" s="600"/>
      <c r="BK50" s="600"/>
      <c r="BL50" s="600"/>
      <c r="BM50" s="600"/>
      <c r="BN50" s="600"/>
      <c r="BO50" s="600"/>
      <c r="BP50" s="600"/>
      <c r="BQ50" s="600"/>
      <c r="BR50" s="600"/>
      <c r="BS50" s="600"/>
      <c r="BT50" s="600"/>
      <c r="BU50" s="600"/>
      <c r="BV50" s="600"/>
      <c r="BW50" s="601"/>
      <c r="BX50" s="597" t="s">
        <v>201</v>
      </c>
      <c r="BY50" s="598"/>
      <c r="BZ50" s="598"/>
      <c r="CA50" s="598"/>
      <c r="CB50" s="598"/>
      <c r="CC50" s="598"/>
      <c r="CD50" s="598"/>
      <c r="CE50" s="598"/>
      <c r="CF50" s="598"/>
      <c r="CG50" s="599"/>
      <c r="CH50" s="608"/>
      <c r="CI50" s="609"/>
      <c r="CJ50" s="609"/>
      <c r="CK50" s="609"/>
      <c r="CL50" s="609"/>
      <c r="CM50" s="609"/>
      <c r="CN50" s="609"/>
      <c r="CO50" s="609"/>
      <c r="CP50" s="609"/>
      <c r="CQ50" s="609"/>
      <c r="CR50" s="609"/>
      <c r="CS50" s="609"/>
      <c r="CT50" s="609"/>
      <c r="CU50" s="609"/>
      <c r="CV50" s="609"/>
      <c r="CW50" s="609"/>
      <c r="CX50" s="609"/>
    </row>
    <row r="51" spans="1:104" s="44" customFormat="1" ht="11.25" customHeight="1" x14ac:dyDescent="0.2">
      <c r="A51" s="597" t="s">
        <v>277</v>
      </c>
      <c r="B51" s="598"/>
      <c r="C51" s="598"/>
      <c r="D51" s="598"/>
      <c r="E51" s="598"/>
      <c r="F51" s="598"/>
      <c r="G51" s="598"/>
      <c r="H51" s="599"/>
      <c r="I51" s="110"/>
      <c r="J51" s="600" t="s">
        <v>278</v>
      </c>
      <c r="K51" s="600"/>
      <c r="L51" s="600"/>
      <c r="M51" s="600"/>
      <c r="N51" s="600"/>
      <c r="O51" s="600"/>
      <c r="P51" s="600"/>
      <c r="Q51" s="600"/>
      <c r="R51" s="600"/>
      <c r="S51" s="600"/>
      <c r="T51" s="600"/>
      <c r="U51" s="600"/>
      <c r="V51" s="600"/>
      <c r="W51" s="600"/>
      <c r="X51" s="600"/>
      <c r="Y51" s="600"/>
      <c r="Z51" s="600"/>
      <c r="AA51" s="600"/>
      <c r="AB51" s="600"/>
      <c r="AC51" s="600"/>
      <c r="AD51" s="600"/>
      <c r="AE51" s="600"/>
      <c r="AF51" s="600"/>
      <c r="AG51" s="600"/>
      <c r="AH51" s="600"/>
      <c r="AI51" s="600"/>
      <c r="AJ51" s="600"/>
      <c r="AK51" s="600"/>
      <c r="AL51" s="600"/>
      <c r="AM51" s="600"/>
      <c r="AN51" s="600"/>
      <c r="AO51" s="600"/>
      <c r="AP51" s="600"/>
      <c r="AQ51" s="600"/>
      <c r="AR51" s="600"/>
      <c r="AS51" s="600"/>
      <c r="AT51" s="600"/>
      <c r="AU51" s="600"/>
      <c r="AV51" s="600"/>
      <c r="AW51" s="600"/>
      <c r="AX51" s="600"/>
      <c r="AY51" s="600"/>
      <c r="AZ51" s="600"/>
      <c r="BA51" s="600"/>
      <c r="BB51" s="600"/>
      <c r="BC51" s="600"/>
      <c r="BD51" s="600"/>
      <c r="BE51" s="600"/>
      <c r="BF51" s="600"/>
      <c r="BG51" s="600"/>
      <c r="BH51" s="600"/>
      <c r="BI51" s="600"/>
      <c r="BJ51" s="600"/>
      <c r="BK51" s="600"/>
      <c r="BL51" s="600"/>
      <c r="BM51" s="600"/>
      <c r="BN51" s="600"/>
      <c r="BO51" s="600"/>
      <c r="BP51" s="600"/>
      <c r="BQ51" s="600"/>
      <c r="BR51" s="600"/>
      <c r="BS51" s="600"/>
      <c r="BT51" s="600"/>
      <c r="BU51" s="600"/>
      <c r="BV51" s="600"/>
      <c r="BW51" s="601"/>
      <c r="BX51" s="597" t="s">
        <v>201</v>
      </c>
      <c r="BY51" s="598"/>
      <c r="BZ51" s="598"/>
      <c r="CA51" s="598"/>
      <c r="CB51" s="598"/>
      <c r="CC51" s="598"/>
      <c r="CD51" s="598"/>
      <c r="CE51" s="598"/>
      <c r="CF51" s="598"/>
      <c r="CG51" s="599"/>
      <c r="CH51" s="608"/>
      <c r="CI51" s="609"/>
      <c r="CJ51" s="609"/>
      <c r="CK51" s="609"/>
      <c r="CL51" s="609"/>
      <c r="CM51" s="609"/>
      <c r="CN51" s="609"/>
      <c r="CO51" s="609"/>
      <c r="CP51" s="609"/>
      <c r="CQ51" s="609"/>
      <c r="CR51" s="609"/>
      <c r="CS51" s="609"/>
      <c r="CT51" s="609"/>
      <c r="CU51" s="609"/>
      <c r="CV51" s="609"/>
      <c r="CW51" s="609"/>
      <c r="CX51" s="609"/>
    </row>
    <row r="52" spans="1:104" s="44" customFormat="1" ht="11.25" customHeight="1" x14ac:dyDescent="0.2">
      <c r="A52" s="597" t="s">
        <v>279</v>
      </c>
      <c r="B52" s="598"/>
      <c r="C52" s="598"/>
      <c r="D52" s="598"/>
      <c r="E52" s="598"/>
      <c r="F52" s="598"/>
      <c r="G52" s="598"/>
      <c r="H52" s="599"/>
      <c r="I52" s="110"/>
      <c r="J52" s="600" t="s">
        <v>215</v>
      </c>
      <c r="K52" s="600"/>
      <c r="L52" s="600"/>
      <c r="M52" s="600"/>
      <c r="N52" s="600"/>
      <c r="O52" s="600"/>
      <c r="P52" s="600"/>
      <c r="Q52" s="600"/>
      <c r="R52" s="600"/>
      <c r="S52" s="600"/>
      <c r="T52" s="600"/>
      <c r="U52" s="600"/>
      <c r="V52" s="600"/>
      <c r="W52" s="600"/>
      <c r="X52" s="600"/>
      <c r="Y52" s="600"/>
      <c r="Z52" s="600"/>
      <c r="AA52" s="600"/>
      <c r="AB52" s="600"/>
      <c r="AC52" s="600"/>
      <c r="AD52" s="600"/>
      <c r="AE52" s="600"/>
      <c r="AF52" s="600"/>
      <c r="AG52" s="600"/>
      <c r="AH52" s="600"/>
      <c r="AI52" s="600"/>
      <c r="AJ52" s="600"/>
      <c r="AK52" s="600"/>
      <c r="AL52" s="600"/>
      <c r="AM52" s="600"/>
      <c r="AN52" s="600"/>
      <c r="AO52" s="600"/>
      <c r="AP52" s="600"/>
      <c r="AQ52" s="600"/>
      <c r="AR52" s="600"/>
      <c r="AS52" s="600"/>
      <c r="AT52" s="600"/>
      <c r="AU52" s="600"/>
      <c r="AV52" s="600"/>
      <c r="AW52" s="600"/>
      <c r="AX52" s="600"/>
      <c r="AY52" s="600"/>
      <c r="AZ52" s="600"/>
      <c r="BA52" s="600"/>
      <c r="BB52" s="600"/>
      <c r="BC52" s="600"/>
      <c r="BD52" s="600"/>
      <c r="BE52" s="600"/>
      <c r="BF52" s="600"/>
      <c r="BG52" s="600"/>
      <c r="BH52" s="600"/>
      <c r="BI52" s="600"/>
      <c r="BJ52" s="600"/>
      <c r="BK52" s="600"/>
      <c r="BL52" s="600"/>
      <c r="BM52" s="600"/>
      <c r="BN52" s="600"/>
      <c r="BO52" s="600"/>
      <c r="BP52" s="600"/>
      <c r="BQ52" s="600"/>
      <c r="BR52" s="600"/>
      <c r="BS52" s="600"/>
      <c r="BT52" s="600"/>
      <c r="BU52" s="600"/>
      <c r="BV52" s="600"/>
      <c r="BW52" s="601"/>
      <c r="BX52" s="597" t="s">
        <v>201</v>
      </c>
      <c r="BY52" s="598"/>
      <c r="BZ52" s="598"/>
      <c r="CA52" s="598"/>
      <c r="CB52" s="598"/>
      <c r="CC52" s="598"/>
      <c r="CD52" s="598"/>
      <c r="CE52" s="598"/>
      <c r="CF52" s="598"/>
      <c r="CG52" s="599"/>
      <c r="CH52" s="608"/>
      <c r="CI52" s="609"/>
      <c r="CJ52" s="609"/>
      <c r="CK52" s="609"/>
      <c r="CL52" s="609"/>
      <c r="CM52" s="609"/>
      <c r="CN52" s="609"/>
      <c r="CO52" s="609"/>
      <c r="CP52" s="609"/>
      <c r="CQ52" s="609"/>
      <c r="CR52" s="609"/>
      <c r="CS52" s="609"/>
      <c r="CT52" s="609"/>
      <c r="CU52" s="609"/>
      <c r="CV52" s="609"/>
      <c r="CW52" s="609"/>
      <c r="CX52" s="609"/>
      <c r="CZ52" s="44" t="s">
        <v>465</v>
      </c>
    </row>
    <row r="53" spans="1:104" s="112" customFormat="1" ht="11.25" customHeight="1" x14ac:dyDescent="0.15">
      <c r="A53" s="610">
        <v>2</v>
      </c>
      <c r="B53" s="611"/>
      <c r="C53" s="611"/>
      <c r="D53" s="611"/>
      <c r="E53" s="611"/>
      <c r="F53" s="611"/>
      <c r="G53" s="611"/>
      <c r="H53" s="612"/>
      <c r="I53" s="113"/>
      <c r="J53" s="604" t="s">
        <v>280</v>
      </c>
      <c r="K53" s="604"/>
      <c r="L53" s="604"/>
      <c r="M53" s="604"/>
      <c r="N53" s="604"/>
      <c r="O53" s="604"/>
      <c r="P53" s="604"/>
      <c r="Q53" s="604"/>
      <c r="R53" s="604"/>
      <c r="S53" s="604"/>
      <c r="T53" s="604"/>
      <c r="U53" s="604"/>
      <c r="V53" s="604"/>
      <c r="W53" s="604"/>
      <c r="X53" s="604"/>
      <c r="Y53" s="604"/>
      <c r="Z53" s="604"/>
      <c r="AA53" s="604"/>
      <c r="AB53" s="604"/>
      <c r="AC53" s="604"/>
      <c r="AD53" s="604"/>
      <c r="AE53" s="604"/>
      <c r="AF53" s="604"/>
      <c r="AG53" s="604"/>
      <c r="AH53" s="604"/>
      <c r="AI53" s="604"/>
      <c r="AJ53" s="604"/>
      <c r="AK53" s="604"/>
      <c r="AL53" s="604"/>
      <c r="AM53" s="604"/>
      <c r="AN53" s="604"/>
      <c r="AO53" s="604"/>
      <c r="AP53" s="604"/>
      <c r="AQ53" s="604"/>
      <c r="AR53" s="604"/>
      <c r="AS53" s="604"/>
      <c r="AT53" s="604"/>
      <c r="AU53" s="604"/>
      <c r="AV53" s="604"/>
      <c r="AW53" s="604"/>
      <c r="AX53" s="604"/>
      <c r="AY53" s="604"/>
      <c r="AZ53" s="604"/>
      <c r="BA53" s="604"/>
      <c r="BB53" s="604"/>
      <c r="BC53" s="604"/>
      <c r="BD53" s="604"/>
      <c r="BE53" s="604"/>
      <c r="BF53" s="604"/>
      <c r="BG53" s="604"/>
      <c r="BH53" s="604"/>
      <c r="BI53" s="604"/>
      <c r="BJ53" s="604"/>
      <c r="BK53" s="604"/>
      <c r="BL53" s="604"/>
      <c r="BM53" s="604"/>
      <c r="BN53" s="604"/>
      <c r="BO53" s="604"/>
      <c r="BP53" s="604"/>
      <c r="BQ53" s="604"/>
      <c r="BR53" s="604"/>
      <c r="BS53" s="604"/>
      <c r="BT53" s="604"/>
      <c r="BU53" s="604"/>
      <c r="BV53" s="604"/>
      <c r="BW53" s="605"/>
      <c r="BX53" s="610" t="s">
        <v>201</v>
      </c>
      <c r="BY53" s="611"/>
      <c r="BZ53" s="611"/>
      <c r="CA53" s="611"/>
      <c r="CB53" s="611"/>
      <c r="CC53" s="611"/>
      <c r="CD53" s="611"/>
      <c r="CE53" s="611"/>
      <c r="CF53" s="611"/>
      <c r="CG53" s="612"/>
      <c r="CH53" s="606">
        <v>0</v>
      </c>
      <c r="CI53" s="607"/>
      <c r="CJ53" s="607"/>
      <c r="CK53" s="607"/>
      <c r="CL53" s="607"/>
      <c r="CM53" s="607"/>
      <c r="CN53" s="607"/>
      <c r="CO53" s="607"/>
      <c r="CP53" s="607"/>
      <c r="CQ53" s="607"/>
      <c r="CR53" s="607"/>
      <c r="CS53" s="607"/>
      <c r="CT53" s="607"/>
      <c r="CU53" s="607"/>
      <c r="CV53" s="607"/>
      <c r="CW53" s="607"/>
      <c r="CX53" s="607"/>
    </row>
    <row r="54" spans="1:104" s="112" customFormat="1" ht="11.25" customHeight="1" x14ac:dyDescent="0.15">
      <c r="A54" s="610">
        <v>3</v>
      </c>
      <c r="B54" s="611"/>
      <c r="C54" s="611"/>
      <c r="D54" s="611"/>
      <c r="E54" s="611"/>
      <c r="F54" s="611"/>
      <c r="G54" s="611"/>
      <c r="H54" s="612"/>
      <c r="I54" s="113"/>
      <c r="J54" s="604" t="s">
        <v>281</v>
      </c>
      <c r="K54" s="604"/>
      <c r="L54" s="604"/>
      <c r="M54" s="604"/>
      <c r="N54" s="604"/>
      <c r="O54" s="604"/>
      <c r="P54" s="604"/>
      <c r="Q54" s="604"/>
      <c r="R54" s="604"/>
      <c r="S54" s="604"/>
      <c r="T54" s="604"/>
      <c r="U54" s="604"/>
      <c r="V54" s="604"/>
      <c r="W54" s="604"/>
      <c r="X54" s="604"/>
      <c r="Y54" s="604"/>
      <c r="Z54" s="604"/>
      <c r="AA54" s="604"/>
      <c r="AB54" s="604"/>
      <c r="AC54" s="604"/>
      <c r="AD54" s="604"/>
      <c r="AE54" s="604"/>
      <c r="AF54" s="604"/>
      <c r="AG54" s="604"/>
      <c r="AH54" s="604"/>
      <c r="AI54" s="604"/>
      <c r="AJ54" s="604"/>
      <c r="AK54" s="604"/>
      <c r="AL54" s="604"/>
      <c r="AM54" s="604"/>
      <c r="AN54" s="604"/>
      <c r="AO54" s="604"/>
      <c r="AP54" s="604"/>
      <c r="AQ54" s="604"/>
      <c r="AR54" s="604"/>
      <c r="AS54" s="604"/>
      <c r="AT54" s="604"/>
      <c r="AU54" s="604"/>
      <c r="AV54" s="604"/>
      <c r="AW54" s="604"/>
      <c r="AX54" s="604"/>
      <c r="AY54" s="604"/>
      <c r="AZ54" s="604"/>
      <c r="BA54" s="604"/>
      <c r="BB54" s="604"/>
      <c r="BC54" s="604"/>
      <c r="BD54" s="604"/>
      <c r="BE54" s="604"/>
      <c r="BF54" s="604"/>
      <c r="BG54" s="604"/>
      <c r="BH54" s="604"/>
      <c r="BI54" s="604"/>
      <c r="BJ54" s="604"/>
      <c r="BK54" s="604"/>
      <c r="BL54" s="604"/>
      <c r="BM54" s="604"/>
      <c r="BN54" s="604"/>
      <c r="BO54" s="604"/>
      <c r="BP54" s="604"/>
      <c r="BQ54" s="604"/>
      <c r="BR54" s="604"/>
      <c r="BS54" s="604"/>
      <c r="BT54" s="604"/>
      <c r="BU54" s="604"/>
      <c r="BV54" s="604"/>
      <c r="BW54" s="605"/>
      <c r="BX54" s="610" t="s">
        <v>201</v>
      </c>
      <c r="BY54" s="611"/>
      <c r="BZ54" s="611"/>
      <c r="CA54" s="611"/>
      <c r="CB54" s="611"/>
      <c r="CC54" s="611"/>
      <c r="CD54" s="611"/>
      <c r="CE54" s="611"/>
      <c r="CF54" s="611"/>
      <c r="CG54" s="612"/>
      <c r="CH54" s="606">
        <f>SUM(CH55:CX59)</f>
        <v>0</v>
      </c>
      <c r="CI54" s="607"/>
      <c r="CJ54" s="607"/>
      <c r="CK54" s="607"/>
      <c r="CL54" s="607"/>
      <c r="CM54" s="607"/>
      <c r="CN54" s="607"/>
      <c r="CO54" s="607"/>
      <c r="CP54" s="607"/>
      <c r="CQ54" s="607"/>
      <c r="CR54" s="607"/>
      <c r="CS54" s="607"/>
      <c r="CT54" s="607"/>
      <c r="CU54" s="607"/>
      <c r="CV54" s="607"/>
      <c r="CW54" s="607"/>
      <c r="CX54" s="607"/>
    </row>
    <row r="55" spans="1:104" s="44" customFormat="1" ht="11.25" customHeight="1" x14ac:dyDescent="0.2">
      <c r="A55" s="597" t="s">
        <v>282</v>
      </c>
      <c r="B55" s="598"/>
      <c r="C55" s="598"/>
      <c r="D55" s="598"/>
      <c r="E55" s="598"/>
      <c r="F55" s="598"/>
      <c r="G55" s="598"/>
      <c r="H55" s="599"/>
      <c r="I55" s="110"/>
      <c r="J55" s="600" t="s">
        <v>283</v>
      </c>
      <c r="K55" s="600"/>
      <c r="L55" s="600"/>
      <c r="M55" s="600"/>
      <c r="N55" s="600"/>
      <c r="O55" s="600"/>
      <c r="P55" s="600"/>
      <c r="Q55" s="600"/>
      <c r="R55" s="600"/>
      <c r="S55" s="600"/>
      <c r="T55" s="600"/>
      <c r="U55" s="600"/>
      <c r="V55" s="600"/>
      <c r="W55" s="600"/>
      <c r="X55" s="600"/>
      <c r="Y55" s="600"/>
      <c r="Z55" s="600"/>
      <c r="AA55" s="600"/>
      <c r="AB55" s="600"/>
      <c r="AC55" s="600"/>
      <c r="AD55" s="600"/>
      <c r="AE55" s="600"/>
      <c r="AF55" s="600"/>
      <c r="AG55" s="600"/>
      <c r="AH55" s="600"/>
      <c r="AI55" s="600"/>
      <c r="AJ55" s="600"/>
      <c r="AK55" s="600"/>
      <c r="AL55" s="600"/>
      <c r="AM55" s="600"/>
      <c r="AN55" s="600"/>
      <c r="AO55" s="600"/>
      <c r="AP55" s="600"/>
      <c r="AQ55" s="600"/>
      <c r="AR55" s="600"/>
      <c r="AS55" s="600"/>
      <c r="AT55" s="600"/>
      <c r="AU55" s="600"/>
      <c r="AV55" s="600"/>
      <c r="AW55" s="600"/>
      <c r="AX55" s="600"/>
      <c r="AY55" s="600"/>
      <c r="AZ55" s="600"/>
      <c r="BA55" s="600"/>
      <c r="BB55" s="600"/>
      <c r="BC55" s="600"/>
      <c r="BD55" s="600"/>
      <c r="BE55" s="600"/>
      <c r="BF55" s="600"/>
      <c r="BG55" s="600"/>
      <c r="BH55" s="600"/>
      <c r="BI55" s="600"/>
      <c r="BJ55" s="600"/>
      <c r="BK55" s="600"/>
      <c r="BL55" s="600"/>
      <c r="BM55" s="600"/>
      <c r="BN55" s="600"/>
      <c r="BO55" s="600"/>
      <c r="BP55" s="600"/>
      <c r="BQ55" s="600"/>
      <c r="BR55" s="600"/>
      <c r="BS55" s="600"/>
      <c r="BT55" s="600"/>
      <c r="BU55" s="600"/>
      <c r="BV55" s="600"/>
      <c r="BW55" s="601"/>
      <c r="BX55" s="597" t="s">
        <v>201</v>
      </c>
      <c r="BY55" s="598"/>
      <c r="BZ55" s="598"/>
      <c r="CA55" s="598"/>
      <c r="CB55" s="598"/>
      <c r="CC55" s="598"/>
      <c r="CD55" s="598"/>
      <c r="CE55" s="598"/>
      <c r="CF55" s="598"/>
      <c r="CG55" s="599"/>
      <c r="CH55" s="608"/>
      <c r="CI55" s="609"/>
      <c r="CJ55" s="609"/>
      <c r="CK55" s="609"/>
      <c r="CL55" s="609"/>
      <c r="CM55" s="609"/>
      <c r="CN55" s="609"/>
      <c r="CO55" s="609"/>
      <c r="CP55" s="609"/>
      <c r="CQ55" s="609"/>
      <c r="CR55" s="609"/>
      <c r="CS55" s="609"/>
      <c r="CT55" s="609"/>
      <c r="CU55" s="609"/>
      <c r="CV55" s="609"/>
      <c r="CW55" s="609"/>
      <c r="CX55" s="609"/>
    </row>
    <row r="56" spans="1:104" s="44" customFormat="1" ht="11.25" customHeight="1" x14ac:dyDescent="0.2">
      <c r="A56" s="597" t="s">
        <v>284</v>
      </c>
      <c r="B56" s="598"/>
      <c r="C56" s="598"/>
      <c r="D56" s="598"/>
      <c r="E56" s="598"/>
      <c r="F56" s="598"/>
      <c r="G56" s="598"/>
      <c r="H56" s="599"/>
      <c r="I56" s="110"/>
      <c r="J56" s="600" t="s">
        <v>285</v>
      </c>
      <c r="K56" s="600"/>
      <c r="L56" s="600"/>
      <c r="M56" s="600"/>
      <c r="N56" s="600"/>
      <c r="O56" s="600"/>
      <c r="P56" s="600"/>
      <c r="Q56" s="600"/>
      <c r="R56" s="600"/>
      <c r="S56" s="600"/>
      <c r="T56" s="600"/>
      <c r="U56" s="600"/>
      <c r="V56" s="600"/>
      <c r="W56" s="600"/>
      <c r="X56" s="600"/>
      <c r="Y56" s="600"/>
      <c r="Z56" s="600"/>
      <c r="AA56" s="600"/>
      <c r="AB56" s="600"/>
      <c r="AC56" s="600"/>
      <c r="AD56" s="600"/>
      <c r="AE56" s="600"/>
      <c r="AF56" s="600"/>
      <c r="AG56" s="600"/>
      <c r="AH56" s="600"/>
      <c r="AI56" s="600"/>
      <c r="AJ56" s="600"/>
      <c r="AK56" s="600"/>
      <c r="AL56" s="600"/>
      <c r="AM56" s="600"/>
      <c r="AN56" s="600"/>
      <c r="AO56" s="600"/>
      <c r="AP56" s="600"/>
      <c r="AQ56" s="600"/>
      <c r="AR56" s="600"/>
      <c r="AS56" s="600"/>
      <c r="AT56" s="600"/>
      <c r="AU56" s="600"/>
      <c r="AV56" s="600"/>
      <c r="AW56" s="600"/>
      <c r="AX56" s="600"/>
      <c r="AY56" s="600"/>
      <c r="AZ56" s="600"/>
      <c r="BA56" s="600"/>
      <c r="BB56" s="600"/>
      <c r="BC56" s="600"/>
      <c r="BD56" s="600"/>
      <c r="BE56" s="600"/>
      <c r="BF56" s="600"/>
      <c r="BG56" s="600"/>
      <c r="BH56" s="600"/>
      <c r="BI56" s="600"/>
      <c r="BJ56" s="600"/>
      <c r="BK56" s="600"/>
      <c r="BL56" s="600"/>
      <c r="BM56" s="600"/>
      <c r="BN56" s="600"/>
      <c r="BO56" s="600"/>
      <c r="BP56" s="600"/>
      <c r="BQ56" s="600"/>
      <c r="BR56" s="600"/>
      <c r="BS56" s="600"/>
      <c r="BT56" s="600"/>
      <c r="BU56" s="600"/>
      <c r="BV56" s="600"/>
      <c r="BW56" s="601"/>
      <c r="BX56" s="597" t="s">
        <v>201</v>
      </c>
      <c r="BY56" s="598"/>
      <c r="BZ56" s="598"/>
      <c r="CA56" s="598"/>
      <c r="CB56" s="598"/>
      <c r="CC56" s="598"/>
      <c r="CD56" s="598"/>
      <c r="CE56" s="598"/>
      <c r="CF56" s="598"/>
      <c r="CG56" s="599"/>
      <c r="CH56" s="608"/>
      <c r="CI56" s="609"/>
      <c r="CJ56" s="609"/>
      <c r="CK56" s="609"/>
      <c r="CL56" s="609"/>
      <c r="CM56" s="609"/>
      <c r="CN56" s="609"/>
      <c r="CO56" s="609"/>
      <c r="CP56" s="609"/>
      <c r="CQ56" s="609"/>
      <c r="CR56" s="609"/>
      <c r="CS56" s="609"/>
      <c r="CT56" s="609"/>
      <c r="CU56" s="609"/>
      <c r="CV56" s="609"/>
      <c r="CW56" s="609"/>
      <c r="CX56" s="609"/>
    </row>
    <row r="57" spans="1:104" s="44" customFormat="1" ht="11.25" x14ac:dyDescent="0.2">
      <c r="A57" s="597" t="s">
        <v>286</v>
      </c>
      <c r="B57" s="598"/>
      <c r="C57" s="598"/>
      <c r="D57" s="598"/>
      <c r="E57" s="598"/>
      <c r="F57" s="598"/>
      <c r="G57" s="598"/>
      <c r="H57" s="599"/>
      <c r="I57" s="110"/>
      <c r="J57" s="600" t="s">
        <v>287</v>
      </c>
      <c r="K57" s="600"/>
      <c r="L57" s="600"/>
      <c r="M57" s="600"/>
      <c r="N57" s="600"/>
      <c r="O57" s="600"/>
      <c r="P57" s="600"/>
      <c r="Q57" s="600"/>
      <c r="R57" s="600"/>
      <c r="S57" s="600"/>
      <c r="T57" s="600"/>
      <c r="U57" s="600"/>
      <c r="V57" s="600"/>
      <c r="W57" s="600"/>
      <c r="X57" s="600"/>
      <c r="Y57" s="600"/>
      <c r="Z57" s="600"/>
      <c r="AA57" s="600"/>
      <c r="AB57" s="600"/>
      <c r="AC57" s="600"/>
      <c r="AD57" s="600"/>
      <c r="AE57" s="600"/>
      <c r="AF57" s="600"/>
      <c r="AG57" s="600"/>
      <c r="AH57" s="600"/>
      <c r="AI57" s="600"/>
      <c r="AJ57" s="600"/>
      <c r="AK57" s="600"/>
      <c r="AL57" s="600"/>
      <c r="AM57" s="600"/>
      <c r="AN57" s="600"/>
      <c r="AO57" s="600"/>
      <c r="AP57" s="600"/>
      <c r="AQ57" s="600"/>
      <c r="AR57" s="600"/>
      <c r="AS57" s="600"/>
      <c r="AT57" s="600"/>
      <c r="AU57" s="600"/>
      <c r="AV57" s="600"/>
      <c r="AW57" s="600"/>
      <c r="AX57" s="600"/>
      <c r="AY57" s="600"/>
      <c r="AZ57" s="600"/>
      <c r="BA57" s="600"/>
      <c r="BB57" s="600"/>
      <c r="BC57" s="600"/>
      <c r="BD57" s="600"/>
      <c r="BE57" s="600"/>
      <c r="BF57" s="600"/>
      <c r="BG57" s="600"/>
      <c r="BH57" s="600"/>
      <c r="BI57" s="600"/>
      <c r="BJ57" s="600"/>
      <c r="BK57" s="600"/>
      <c r="BL57" s="600"/>
      <c r="BM57" s="600"/>
      <c r="BN57" s="600"/>
      <c r="BO57" s="600"/>
      <c r="BP57" s="600"/>
      <c r="BQ57" s="600"/>
      <c r="BR57" s="600"/>
      <c r="BS57" s="600"/>
      <c r="BT57" s="600"/>
      <c r="BU57" s="600"/>
      <c r="BV57" s="600"/>
      <c r="BW57" s="601"/>
      <c r="BX57" s="597" t="s">
        <v>201</v>
      </c>
      <c r="BY57" s="598"/>
      <c r="BZ57" s="598"/>
      <c r="CA57" s="598"/>
      <c r="CB57" s="598"/>
      <c r="CC57" s="598"/>
      <c r="CD57" s="598"/>
      <c r="CE57" s="598"/>
      <c r="CF57" s="598"/>
      <c r="CG57" s="599"/>
      <c r="CH57" s="608"/>
      <c r="CI57" s="609"/>
      <c r="CJ57" s="609"/>
      <c r="CK57" s="609"/>
      <c r="CL57" s="609"/>
      <c r="CM57" s="609"/>
      <c r="CN57" s="609"/>
      <c r="CO57" s="609"/>
      <c r="CP57" s="609"/>
      <c r="CQ57" s="609"/>
      <c r="CR57" s="609"/>
      <c r="CS57" s="609"/>
      <c r="CT57" s="609"/>
      <c r="CU57" s="609"/>
      <c r="CV57" s="609"/>
      <c r="CW57" s="609"/>
      <c r="CX57" s="609"/>
    </row>
    <row r="58" spans="1:104" s="44" customFormat="1" ht="11.25" x14ac:dyDescent="0.2">
      <c r="A58" s="597" t="s">
        <v>288</v>
      </c>
      <c r="B58" s="598"/>
      <c r="C58" s="598"/>
      <c r="D58" s="598"/>
      <c r="E58" s="598"/>
      <c r="F58" s="598"/>
      <c r="G58" s="598"/>
      <c r="H58" s="599"/>
      <c r="I58" s="110"/>
      <c r="J58" s="600" t="s">
        <v>289</v>
      </c>
      <c r="K58" s="600"/>
      <c r="L58" s="600"/>
      <c r="M58" s="600"/>
      <c r="N58" s="600"/>
      <c r="O58" s="600"/>
      <c r="P58" s="600"/>
      <c r="Q58" s="600"/>
      <c r="R58" s="600"/>
      <c r="S58" s="600"/>
      <c r="T58" s="600"/>
      <c r="U58" s="600"/>
      <c r="V58" s="600"/>
      <c r="W58" s="600"/>
      <c r="X58" s="600"/>
      <c r="Y58" s="600"/>
      <c r="Z58" s="600"/>
      <c r="AA58" s="600"/>
      <c r="AB58" s="600"/>
      <c r="AC58" s="600"/>
      <c r="AD58" s="600"/>
      <c r="AE58" s="600"/>
      <c r="AF58" s="600"/>
      <c r="AG58" s="600"/>
      <c r="AH58" s="600"/>
      <c r="AI58" s="600"/>
      <c r="AJ58" s="600"/>
      <c r="AK58" s="600"/>
      <c r="AL58" s="600"/>
      <c r="AM58" s="600"/>
      <c r="AN58" s="600"/>
      <c r="AO58" s="600"/>
      <c r="AP58" s="600"/>
      <c r="AQ58" s="600"/>
      <c r="AR58" s="600"/>
      <c r="AS58" s="600"/>
      <c r="AT58" s="600"/>
      <c r="AU58" s="600"/>
      <c r="AV58" s="600"/>
      <c r="AW58" s="600"/>
      <c r="AX58" s="600"/>
      <c r="AY58" s="600"/>
      <c r="AZ58" s="600"/>
      <c r="BA58" s="600"/>
      <c r="BB58" s="600"/>
      <c r="BC58" s="600"/>
      <c r="BD58" s="600"/>
      <c r="BE58" s="600"/>
      <c r="BF58" s="600"/>
      <c r="BG58" s="600"/>
      <c r="BH58" s="600"/>
      <c r="BI58" s="600"/>
      <c r="BJ58" s="600"/>
      <c r="BK58" s="600"/>
      <c r="BL58" s="600"/>
      <c r="BM58" s="600"/>
      <c r="BN58" s="600"/>
      <c r="BO58" s="600"/>
      <c r="BP58" s="600"/>
      <c r="BQ58" s="600"/>
      <c r="BR58" s="600"/>
      <c r="BS58" s="600"/>
      <c r="BT58" s="600"/>
      <c r="BU58" s="600"/>
      <c r="BV58" s="600"/>
      <c r="BW58" s="601"/>
      <c r="BX58" s="597" t="s">
        <v>201</v>
      </c>
      <c r="BY58" s="598"/>
      <c r="BZ58" s="598"/>
      <c r="CA58" s="598"/>
      <c r="CB58" s="598"/>
      <c r="CC58" s="598"/>
      <c r="CD58" s="598"/>
      <c r="CE58" s="598"/>
      <c r="CF58" s="598"/>
      <c r="CG58" s="599"/>
      <c r="CH58" s="608"/>
      <c r="CI58" s="609"/>
      <c r="CJ58" s="609"/>
      <c r="CK58" s="609"/>
      <c r="CL58" s="609"/>
      <c r="CM58" s="609"/>
      <c r="CN58" s="609"/>
      <c r="CO58" s="609"/>
      <c r="CP58" s="609"/>
      <c r="CQ58" s="609"/>
      <c r="CR58" s="609"/>
      <c r="CS58" s="609"/>
      <c r="CT58" s="609"/>
      <c r="CU58" s="609"/>
      <c r="CV58" s="609"/>
      <c r="CW58" s="609"/>
      <c r="CX58" s="609"/>
    </row>
    <row r="59" spans="1:104" s="44" customFormat="1" ht="11.25" x14ac:dyDescent="0.2">
      <c r="A59" s="597" t="s">
        <v>290</v>
      </c>
      <c r="B59" s="598"/>
      <c r="C59" s="598"/>
      <c r="D59" s="598"/>
      <c r="E59" s="598"/>
      <c r="F59" s="598"/>
      <c r="G59" s="598"/>
      <c r="H59" s="599"/>
      <c r="I59" s="110"/>
      <c r="J59" s="600" t="s">
        <v>291</v>
      </c>
      <c r="K59" s="600"/>
      <c r="L59" s="600"/>
      <c r="M59" s="600"/>
      <c r="N59" s="600"/>
      <c r="O59" s="600"/>
      <c r="P59" s="600"/>
      <c r="Q59" s="600"/>
      <c r="R59" s="600"/>
      <c r="S59" s="600"/>
      <c r="T59" s="600"/>
      <c r="U59" s="600"/>
      <c r="V59" s="600"/>
      <c r="W59" s="600"/>
      <c r="X59" s="600"/>
      <c r="Y59" s="600"/>
      <c r="Z59" s="600"/>
      <c r="AA59" s="600"/>
      <c r="AB59" s="600"/>
      <c r="AC59" s="600"/>
      <c r="AD59" s="600"/>
      <c r="AE59" s="600"/>
      <c r="AF59" s="600"/>
      <c r="AG59" s="600"/>
      <c r="AH59" s="600"/>
      <c r="AI59" s="600"/>
      <c r="AJ59" s="600"/>
      <c r="AK59" s="600"/>
      <c r="AL59" s="600"/>
      <c r="AM59" s="600"/>
      <c r="AN59" s="600"/>
      <c r="AO59" s="600"/>
      <c r="AP59" s="600"/>
      <c r="AQ59" s="600"/>
      <c r="AR59" s="600"/>
      <c r="AS59" s="600"/>
      <c r="AT59" s="600"/>
      <c r="AU59" s="600"/>
      <c r="AV59" s="600"/>
      <c r="AW59" s="600"/>
      <c r="AX59" s="600"/>
      <c r="AY59" s="600"/>
      <c r="AZ59" s="600"/>
      <c r="BA59" s="600"/>
      <c r="BB59" s="600"/>
      <c r="BC59" s="600"/>
      <c r="BD59" s="600"/>
      <c r="BE59" s="600"/>
      <c r="BF59" s="600"/>
      <c r="BG59" s="600"/>
      <c r="BH59" s="600"/>
      <c r="BI59" s="600"/>
      <c r="BJ59" s="600"/>
      <c r="BK59" s="600"/>
      <c r="BL59" s="600"/>
      <c r="BM59" s="600"/>
      <c r="BN59" s="600"/>
      <c r="BO59" s="600"/>
      <c r="BP59" s="600"/>
      <c r="BQ59" s="600"/>
      <c r="BR59" s="600"/>
      <c r="BS59" s="600"/>
      <c r="BT59" s="600"/>
      <c r="BU59" s="600"/>
      <c r="BV59" s="600"/>
      <c r="BW59" s="601"/>
      <c r="BX59" s="597" t="s">
        <v>201</v>
      </c>
      <c r="BY59" s="598"/>
      <c r="BZ59" s="598"/>
      <c r="CA59" s="598"/>
      <c r="CB59" s="598"/>
      <c r="CC59" s="598"/>
      <c r="CD59" s="598"/>
      <c r="CE59" s="598"/>
      <c r="CF59" s="598"/>
      <c r="CG59" s="599"/>
      <c r="CH59" s="608"/>
      <c r="CI59" s="609"/>
      <c r="CJ59" s="609"/>
      <c r="CK59" s="609"/>
      <c r="CL59" s="609"/>
      <c r="CM59" s="609"/>
      <c r="CN59" s="609"/>
      <c r="CO59" s="609"/>
      <c r="CP59" s="609"/>
      <c r="CQ59" s="609"/>
      <c r="CR59" s="609"/>
      <c r="CS59" s="609"/>
      <c r="CT59" s="609"/>
      <c r="CU59" s="609"/>
      <c r="CV59" s="609"/>
      <c r="CW59" s="609"/>
      <c r="CX59" s="609"/>
    </row>
    <row r="60" spans="1:104" s="44" customFormat="1" ht="11.25" x14ac:dyDescent="0.2">
      <c r="A60" s="610">
        <v>4</v>
      </c>
      <c r="B60" s="611"/>
      <c r="C60" s="611"/>
      <c r="D60" s="611"/>
      <c r="E60" s="611"/>
      <c r="F60" s="611"/>
      <c r="G60" s="611"/>
      <c r="H60" s="612"/>
      <c r="I60" s="113"/>
      <c r="J60" s="604" t="s">
        <v>292</v>
      </c>
      <c r="K60" s="604"/>
      <c r="L60" s="604"/>
      <c r="M60" s="604"/>
      <c r="N60" s="604"/>
      <c r="O60" s="604"/>
      <c r="P60" s="604"/>
      <c r="Q60" s="604"/>
      <c r="R60" s="604"/>
      <c r="S60" s="604"/>
      <c r="T60" s="604"/>
      <c r="U60" s="604"/>
      <c r="V60" s="604"/>
      <c r="W60" s="604"/>
      <c r="X60" s="604"/>
      <c r="Y60" s="604"/>
      <c r="Z60" s="604"/>
      <c r="AA60" s="604"/>
      <c r="AB60" s="604"/>
      <c r="AC60" s="604"/>
      <c r="AD60" s="604"/>
      <c r="AE60" s="604"/>
      <c r="AF60" s="604"/>
      <c r="AG60" s="604"/>
      <c r="AH60" s="604"/>
      <c r="AI60" s="604"/>
      <c r="AJ60" s="604"/>
      <c r="AK60" s="604"/>
      <c r="AL60" s="604"/>
      <c r="AM60" s="604"/>
      <c r="AN60" s="604"/>
      <c r="AO60" s="604"/>
      <c r="AP60" s="604"/>
      <c r="AQ60" s="604"/>
      <c r="AR60" s="604"/>
      <c r="AS60" s="604"/>
      <c r="AT60" s="604"/>
      <c r="AU60" s="604"/>
      <c r="AV60" s="604"/>
      <c r="AW60" s="604"/>
      <c r="AX60" s="604"/>
      <c r="AY60" s="604"/>
      <c r="AZ60" s="604"/>
      <c r="BA60" s="604"/>
      <c r="BB60" s="604"/>
      <c r="BC60" s="604"/>
      <c r="BD60" s="604"/>
      <c r="BE60" s="604"/>
      <c r="BF60" s="604"/>
      <c r="BG60" s="604"/>
      <c r="BH60" s="604"/>
      <c r="BI60" s="604"/>
      <c r="BJ60" s="604"/>
      <c r="BK60" s="604"/>
      <c r="BL60" s="604"/>
      <c r="BM60" s="604"/>
      <c r="BN60" s="604"/>
      <c r="BO60" s="604"/>
      <c r="BP60" s="604"/>
      <c r="BQ60" s="604"/>
      <c r="BR60" s="604"/>
      <c r="BS60" s="604"/>
      <c r="BT60" s="604"/>
      <c r="BU60" s="604"/>
      <c r="BV60" s="604"/>
      <c r="BW60" s="605"/>
      <c r="BX60" s="597" t="s">
        <v>201</v>
      </c>
      <c r="BY60" s="598"/>
      <c r="BZ60" s="598"/>
      <c r="CA60" s="598"/>
      <c r="CB60" s="598"/>
      <c r="CC60" s="598"/>
      <c r="CD60" s="598"/>
      <c r="CE60" s="598"/>
      <c r="CF60" s="598"/>
      <c r="CG60" s="599"/>
      <c r="CH60" s="606">
        <f>CH61+CH66</f>
        <v>0</v>
      </c>
      <c r="CI60" s="607"/>
      <c r="CJ60" s="607"/>
      <c r="CK60" s="607"/>
      <c r="CL60" s="607"/>
      <c r="CM60" s="607"/>
      <c r="CN60" s="607"/>
      <c r="CO60" s="607"/>
      <c r="CP60" s="607"/>
      <c r="CQ60" s="607"/>
      <c r="CR60" s="607"/>
      <c r="CS60" s="607"/>
      <c r="CT60" s="607"/>
      <c r="CU60" s="607"/>
      <c r="CV60" s="607"/>
      <c r="CW60" s="607"/>
      <c r="CX60" s="607"/>
    </row>
    <row r="61" spans="1:104" s="44" customFormat="1" ht="11.25" x14ac:dyDescent="0.2">
      <c r="A61" s="610" t="s">
        <v>293</v>
      </c>
      <c r="B61" s="611"/>
      <c r="C61" s="611"/>
      <c r="D61" s="611"/>
      <c r="E61" s="611"/>
      <c r="F61" s="611"/>
      <c r="G61" s="611"/>
      <c r="H61" s="612"/>
      <c r="I61" s="113"/>
      <c r="J61" s="604" t="s">
        <v>294</v>
      </c>
      <c r="K61" s="604"/>
      <c r="L61" s="604"/>
      <c r="M61" s="604"/>
      <c r="N61" s="604"/>
      <c r="O61" s="604"/>
      <c r="P61" s="604"/>
      <c r="Q61" s="604"/>
      <c r="R61" s="604"/>
      <c r="S61" s="604"/>
      <c r="T61" s="604"/>
      <c r="U61" s="604"/>
      <c r="V61" s="604"/>
      <c r="W61" s="604"/>
      <c r="X61" s="604"/>
      <c r="Y61" s="604"/>
      <c r="Z61" s="604"/>
      <c r="AA61" s="604"/>
      <c r="AB61" s="604"/>
      <c r="AC61" s="604"/>
      <c r="AD61" s="604"/>
      <c r="AE61" s="604"/>
      <c r="AF61" s="604"/>
      <c r="AG61" s="604"/>
      <c r="AH61" s="604"/>
      <c r="AI61" s="604"/>
      <c r="AJ61" s="604"/>
      <c r="AK61" s="604"/>
      <c r="AL61" s="604"/>
      <c r="AM61" s="604"/>
      <c r="AN61" s="604"/>
      <c r="AO61" s="604"/>
      <c r="AP61" s="604"/>
      <c r="AQ61" s="604"/>
      <c r="AR61" s="604"/>
      <c r="AS61" s="604"/>
      <c r="AT61" s="604"/>
      <c r="AU61" s="604"/>
      <c r="AV61" s="604"/>
      <c r="AW61" s="604"/>
      <c r="AX61" s="604"/>
      <c r="AY61" s="604"/>
      <c r="AZ61" s="604"/>
      <c r="BA61" s="604"/>
      <c r="BB61" s="604"/>
      <c r="BC61" s="604"/>
      <c r="BD61" s="604"/>
      <c r="BE61" s="604"/>
      <c r="BF61" s="604"/>
      <c r="BG61" s="604"/>
      <c r="BH61" s="604"/>
      <c r="BI61" s="604"/>
      <c r="BJ61" s="604"/>
      <c r="BK61" s="604"/>
      <c r="BL61" s="604"/>
      <c r="BM61" s="604"/>
      <c r="BN61" s="604"/>
      <c r="BO61" s="604"/>
      <c r="BP61" s="604"/>
      <c r="BQ61" s="604"/>
      <c r="BR61" s="604"/>
      <c r="BS61" s="604"/>
      <c r="BT61" s="604"/>
      <c r="BU61" s="604"/>
      <c r="BV61" s="604"/>
      <c r="BW61" s="605"/>
      <c r="BX61" s="597" t="s">
        <v>201</v>
      </c>
      <c r="BY61" s="598"/>
      <c r="BZ61" s="598"/>
      <c r="CA61" s="598"/>
      <c r="CB61" s="598"/>
      <c r="CC61" s="598"/>
      <c r="CD61" s="598"/>
      <c r="CE61" s="598"/>
      <c r="CF61" s="598"/>
      <c r="CG61" s="599"/>
      <c r="CH61" s="606"/>
      <c r="CI61" s="607"/>
      <c r="CJ61" s="607"/>
      <c r="CK61" s="607"/>
      <c r="CL61" s="607"/>
      <c r="CM61" s="607"/>
      <c r="CN61" s="607"/>
      <c r="CO61" s="607"/>
      <c r="CP61" s="607"/>
      <c r="CQ61" s="607"/>
      <c r="CR61" s="607"/>
      <c r="CS61" s="607"/>
      <c r="CT61" s="607"/>
      <c r="CU61" s="607"/>
      <c r="CV61" s="607"/>
      <c r="CW61" s="607"/>
      <c r="CX61" s="607"/>
    </row>
    <row r="62" spans="1:104" s="44" customFormat="1" ht="11.25" x14ac:dyDescent="0.2">
      <c r="A62" s="597" t="s">
        <v>295</v>
      </c>
      <c r="B62" s="598"/>
      <c r="C62" s="598"/>
      <c r="D62" s="598"/>
      <c r="E62" s="598"/>
      <c r="F62" s="598"/>
      <c r="G62" s="598"/>
      <c r="H62" s="599"/>
      <c r="I62" s="110"/>
      <c r="J62" s="600" t="s">
        <v>296</v>
      </c>
      <c r="K62" s="600"/>
      <c r="L62" s="600"/>
      <c r="M62" s="600"/>
      <c r="N62" s="600"/>
      <c r="O62" s="600"/>
      <c r="P62" s="600"/>
      <c r="Q62" s="600"/>
      <c r="R62" s="600"/>
      <c r="S62" s="600"/>
      <c r="T62" s="600"/>
      <c r="U62" s="600"/>
      <c r="V62" s="600"/>
      <c r="W62" s="600"/>
      <c r="X62" s="600"/>
      <c r="Y62" s="600"/>
      <c r="Z62" s="600"/>
      <c r="AA62" s="600"/>
      <c r="AB62" s="600"/>
      <c r="AC62" s="600"/>
      <c r="AD62" s="600"/>
      <c r="AE62" s="600"/>
      <c r="AF62" s="600"/>
      <c r="AG62" s="600"/>
      <c r="AH62" s="600"/>
      <c r="AI62" s="600"/>
      <c r="AJ62" s="600"/>
      <c r="AK62" s="600"/>
      <c r="AL62" s="600"/>
      <c r="AM62" s="600"/>
      <c r="AN62" s="600"/>
      <c r="AO62" s="600"/>
      <c r="AP62" s="600"/>
      <c r="AQ62" s="600"/>
      <c r="AR62" s="600"/>
      <c r="AS62" s="600"/>
      <c r="AT62" s="600"/>
      <c r="AU62" s="600"/>
      <c r="AV62" s="600"/>
      <c r="AW62" s="600"/>
      <c r="AX62" s="600"/>
      <c r="AY62" s="600"/>
      <c r="AZ62" s="600"/>
      <c r="BA62" s="600"/>
      <c r="BB62" s="600"/>
      <c r="BC62" s="600"/>
      <c r="BD62" s="600"/>
      <c r="BE62" s="600"/>
      <c r="BF62" s="600"/>
      <c r="BG62" s="600"/>
      <c r="BH62" s="600"/>
      <c r="BI62" s="600"/>
      <c r="BJ62" s="600"/>
      <c r="BK62" s="600"/>
      <c r="BL62" s="600"/>
      <c r="BM62" s="600"/>
      <c r="BN62" s="600"/>
      <c r="BO62" s="600"/>
      <c r="BP62" s="600"/>
      <c r="BQ62" s="600"/>
      <c r="BR62" s="600"/>
      <c r="BS62" s="600"/>
      <c r="BT62" s="600"/>
      <c r="BU62" s="600"/>
      <c r="BV62" s="600"/>
      <c r="BW62" s="601"/>
      <c r="BX62" s="597" t="s">
        <v>201</v>
      </c>
      <c r="BY62" s="598"/>
      <c r="BZ62" s="598"/>
      <c r="CA62" s="598"/>
      <c r="CB62" s="598"/>
      <c r="CC62" s="598"/>
      <c r="CD62" s="598"/>
      <c r="CE62" s="598"/>
      <c r="CF62" s="598"/>
      <c r="CG62" s="599"/>
      <c r="CH62" s="608"/>
      <c r="CI62" s="609"/>
      <c r="CJ62" s="609"/>
      <c r="CK62" s="609"/>
      <c r="CL62" s="609"/>
      <c r="CM62" s="609"/>
      <c r="CN62" s="609"/>
      <c r="CO62" s="609"/>
      <c r="CP62" s="609"/>
      <c r="CQ62" s="609"/>
      <c r="CR62" s="609"/>
      <c r="CS62" s="609"/>
      <c r="CT62" s="609"/>
      <c r="CU62" s="609"/>
      <c r="CV62" s="609"/>
      <c r="CW62" s="609"/>
      <c r="CX62" s="609"/>
    </row>
    <row r="63" spans="1:104" s="44" customFormat="1" ht="11.25" x14ac:dyDescent="0.2">
      <c r="A63" s="597" t="s">
        <v>297</v>
      </c>
      <c r="B63" s="598"/>
      <c r="C63" s="598"/>
      <c r="D63" s="598"/>
      <c r="E63" s="598"/>
      <c r="F63" s="598"/>
      <c r="G63" s="598"/>
      <c r="H63" s="599"/>
      <c r="I63" s="110"/>
      <c r="J63" s="600" t="s">
        <v>298</v>
      </c>
      <c r="K63" s="600"/>
      <c r="L63" s="600"/>
      <c r="M63" s="600"/>
      <c r="N63" s="600"/>
      <c r="O63" s="600"/>
      <c r="P63" s="600"/>
      <c r="Q63" s="600"/>
      <c r="R63" s="600"/>
      <c r="S63" s="600"/>
      <c r="T63" s="600"/>
      <c r="U63" s="600"/>
      <c r="V63" s="600"/>
      <c r="W63" s="600"/>
      <c r="X63" s="600"/>
      <c r="Y63" s="600"/>
      <c r="Z63" s="600"/>
      <c r="AA63" s="600"/>
      <c r="AB63" s="600"/>
      <c r="AC63" s="600"/>
      <c r="AD63" s="600"/>
      <c r="AE63" s="600"/>
      <c r="AF63" s="600"/>
      <c r="AG63" s="600"/>
      <c r="AH63" s="600"/>
      <c r="AI63" s="600"/>
      <c r="AJ63" s="600"/>
      <c r="AK63" s="600"/>
      <c r="AL63" s="600"/>
      <c r="AM63" s="600"/>
      <c r="AN63" s="600"/>
      <c r="AO63" s="600"/>
      <c r="AP63" s="600"/>
      <c r="AQ63" s="600"/>
      <c r="AR63" s="600"/>
      <c r="AS63" s="600"/>
      <c r="AT63" s="600"/>
      <c r="AU63" s="600"/>
      <c r="AV63" s="600"/>
      <c r="AW63" s="600"/>
      <c r="AX63" s="600"/>
      <c r="AY63" s="600"/>
      <c r="AZ63" s="600"/>
      <c r="BA63" s="600"/>
      <c r="BB63" s="600"/>
      <c r="BC63" s="600"/>
      <c r="BD63" s="600"/>
      <c r="BE63" s="600"/>
      <c r="BF63" s="600"/>
      <c r="BG63" s="600"/>
      <c r="BH63" s="600"/>
      <c r="BI63" s="600"/>
      <c r="BJ63" s="600"/>
      <c r="BK63" s="600"/>
      <c r="BL63" s="600"/>
      <c r="BM63" s="600"/>
      <c r="BN63" s="600"/>
      <c r="BO63" s="600"/>
      <c r="BP63" s="600"/>
      <c r="BQ63" s="600"/>
      <c r="BR63" s="600"/>
      <c r="BS63" s="600"/>
      <c r="BT63" s="600"/>
      <c r="BU63" s="600"/>
      <c r="BV63" s="600"/>
      <c r="BW63" s="601"/>
      <c r="BX63" s="597" t="s">
        <v>201</v>
      </c>
      <c r="BY63" s="598"/>
      <c r="BZ63" s="598"/>
      <c r="CA63" s="598"/>
      <c r="CB63" s="598"/>
      <c r="CC63" s="598"/>
      <c r="CD63" s="598"/>
      <c r="CE63" s="598"/>
      <c r="CF63" s="598"/>
      <c r="CG63" s="599"/>
      <c r="CH63" s="608"/>
      <c r="CI63" s="609"/>
      <c r="CJ63" s="609"/>
      <c r="CK63" s="609"/>
      <c r="CL63" s="609"/>
      <c r="CM63" s="609"/>
      <c r="CN63" s="609"/>
      <c r="CO63" s="609"/>
      <c r="CP63" s="609"/>
      <c r="CQ63" s="609"/>
      <c r="CR63" s="609"/>
      <c r="CS63" s="609"/>
      <c r="CT63" s="609"/>
      <c r="CU63" s="609"/>
      <c r="CV63" s="609"/>
      <c r="CW63" s="609"/>
      <c r="CX63" s="609"/>
    </row>
    <row r="64" spans="1:104" s="44" customFormat="1" ht="11.25" x14ac:dyDescent="0.2">
      <c r="A64" s="597" t="s">
        <v>299</v>
      </c>
      <c r="B64" s="598"/>
      <c r="C64" s="598"/>
      <c r="D64" s="598"/>
      <c r="E64" s="598"/>
      <c r="F64" s="598"/>
      <c r="G64" s="598"/>
      <c r="H64" s="599"/>
      <c r="I64" s="110"/>
      <c r="J64" s="600" t="s">
        <v>300</v>
      </c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0"/>
      <c r="BE64" s="600"/>
      <c r="BF64" s="600"/>
      <c r="BG64" s="600"/>
      <c r="BH64" s="600"/>
      <c r="BI64" s="600"/>
      <c r="BJ64" s="600"/>
      <c r="BK64" s="600"/>
      <c r="BL64" s="600"/>
      <c r="BM64" s="600"/>
      <c r="BN64" s="600"/>
      <c r="BO64" s="600"/>
      <c r="BP64" s="600"/>
      <c r="BQ64" s="600"/>
      <c r="BR64" s="600"/>
      <c r="BS64" s="600"/>
      <c r="BT64" s="600"/>
      <c r="BU64" s="600"/>
      <c r="BV64" s="600"/>
      <c r="BW64" s="601"/>
      <c r="BX64" s="597" t="s">
        <v>201</v>
      </c>
      <c r="BY64" s="598"/>
      <c r="BZ64" s="598"/>
      <c r="CA64" s="598"/>
      <c r="CB64" s="598"/>
      <c r="CC64" s="598"/>
      <c r="CD64" s="598"/>
      <c r="CE64" s="598"/>
      <c r="CF64" s="598"/>
      <c r="CG64" s="599"/>
      <c r="CH64" s="608"/>
      <c r="CI64" s="609"/>
      <c r="CJ64" s="609"/>
      <c r="CK64" s="609"/>
      <c r="CL64" s="609"/>
      <c r="CM64" s="609"/>
      <c r="CN64" s="609"/>
      <c r="CO64" s="609"/>
      <c r="CP64" s="609"/>
      <c r="CQ64" s="609"/>
      <c r="CR64" s="609"/>
      <c r="CS64" s="609"/>
      <c r="CT64" s="609"/>
      <c r="CU64" s="609"/>
      <c r="CV64" s="609"/>
      <c r="CW64" s="609"/>
      <c r="CX64" s="609"/>
    </row>
    <row r="65" spans="1:102" s="44" customFormat="1" ht="22.5" customHeight="1" x14ac:dyDescent="0.2">
      <c r="A65" s="597" t="s">
        <v>301</v>
      </c>
      <c r="B65" s="598"/>
      <c r="C65" s="598"/>
      <c r="D65" s="598"/>
      <c r="E65" s="598"/>
      <c r="F65" s="598"/>
      <c r="G65" s="598"/>
      <c r="H65" s="599"/>
      <c r="I65" s="110"/>
      <c r="J65" s="600" t="s">
        <v>302</v>
      </c>
      <c r="K65" s="600"/>
      <c r="L65" s="600"/>
      <c r="M65" s="600"/>
      <c r="N65" s="600"/>
      <c r="O65" s="600"/>
      <c r="P65" s="600"/>
      <c r="Q65" s="600"/>
      <c r="R65" s="600"/>
      <c r="S65" s="600"/>
      <c r="T65" s="600"/>
      <c r="U65" s="600"/>
      <c r="V65" s="600"/>
      <c r="W65" s="600"/>
      <c r="X65" s="600"/>
      <c r="Y65" s="600"/>
      <c r="Z65" s="600"/>
      <c r="AA65" s="600"/>
      <c r="AB65" s="600"/>
      <c r="AC65" s="600"/>
      <c r="AD65" s="600"/>
      <c r="AE65" s="600"/>
      <c r="AF65" s="600"/>
      <c r="AG65" s="600"/>
      <c r="AH65" s="600"/>
      <c r="AI65" s="600"/>
      <c r="AJ65" s="600"/>
      <c r="AK65" s="600"/>
      <c r="AL65" s="600"/>
      <c r="AM65" s="600"/>
      <c r="AN65" s="600"/>
      <c r="AO65" s="600"/>
      <c r="AP65" s="600"/>
      <c r="AQ65" s="600"/>
      <c r="AR65" s="600"/>
      <c r="AS65" s="600"/>
      <c r="AT65" s="600"/>
      <c r="AU65" s="600"/>
      <c r="AV65" s="600"/>
      <c r="AW65" s="600"/>
      <c r="AX65" s="600"/>
      <c r="AY65" s="600"/>
      <c r="AZ65" s="600"/>
      <c r="BA65" s="600"/>
      <c r="BB65" s="600"/>
      <c r="BC65" s="600"/>
      <c r="BD65" s="600"/>
      <c r="BE65" s="600"/>
      <c r="BF65" s="600"/>
      <c r="BG65" s="600"/>
      <c r="BH65" s="600"/>
      <c r="BI65" s="600"/>
      <c r="BJ65" s="600"/>
      <c r="BK65" s="600"/>
      <c r="BL65" s="600"/>
      <c r="BM65" s="600"/>
      <c r="BN65" s="600"/>
      <c r="BO65" s="600"/>
      <c r="BP65" s="600"/>
      <c r="BQ65" s="600"/>
      <c r="BR65" s="600"/>
      <c r="BS65" s="600"/>
      <c r="BT65" s="600"/>
      <c r="BU65" s="600"/>
      <c r="BV65" s="600"/>
      <c r="BW65" s="601"/>
      <c r="BX65" s="597" t="s">
        <v>201</v>
      </c>
      <c r="BY65" s="598"/>
      <c r="BZ65" s="598"/>
      <c r="CA65" s="598"/>
      <c r="CB65" s="598"/>
      <c r="CC65" s="598"/>
      <c r="CD65" s="598"/>
      <c r="CE65" s="598"/>
      <c r="CF65" s="598"/>
      <c r="CG65" s="599"/>
      <c r="CH65" s="608"/>
      <c r="CI65" s="609"/>
      <c r="CJ65" s="609"/>
      <c r="CK65" s="609"/>
      <c r="CL65" s="609"/>
      <c r="CM65" s="609"/>
      <c r="CN65" s="609"/>
      <c r="CO65" s="609"/>
      <c r="CP65" s="609"/>
      <c r="CQ65" s="609"/>
      <c r="CR65" s="609"/>
      <c r="CS65" s="609"/>
      <c r="CT65" s="609"/>
      <c r="CU65" s="609"/>
      <c r="CV65" s="609"/>
      <c r="CW65" s="609"/>
      <c r="CX65" s="609"/>
    </row>
    <row r="66" spans="1:102" s="44" customFormat="1" ht="11.25" x14ac:dyDescent="0.2">
      <c r="A66" s="610" t="s">
        <v>303</v>
      </c>
      <c r="B66" s="611"/>
      <c r="C66" s="611"/>
      <c r="D66" s="611"/>
      <c r="E66" s="611"/>
      <c r="F66" s="611"/>
      <c r="G66" s="611"/>
      <c r="H66" s="612"/>
      <c r="I66" s="113"/>
      <c r="J66" s="604" t="s">
        <v>304</v>
      </c>
      <c r="K66" s="604"/>
      <c r="L66" s="604"/>
      <c r="M66" s="604"/>
      <c r="N66" s="604"/>
      <c r="O66" s="604"/>
      <c r="P66" s="604"/>
      <c r="Q66" s="604"/>
      <c r="R66" s="604"/>
      <c r="S66" s="604"/>
      <c r="T66" s="604"/>
      <c r="U66" s="604"/>
      <c r="V66" s="604"/>
      <c r="W66" s="604"/>
      <c r="X66" s="604"/>
      <c r="Y66" s="604"/>
      <c r="Z66" s="604"/>
      <c r="AA66" s="604"/>
      <c r="AB66" s="604"/>
      <c r="AC66" s="604"/>
      <c r="AD66" s="604"/>
      <c r="AE66" s="604"/>
      <c r="AF66" s="604"/>
      <c r="AG66" s="604"/>
      <c r="AH66" s="604"/>
      <c r="AI66" s="604"/>
      <c r="AJ66" s="604"/>
      <c r="AK66" s="604"/>
      <c r="AL66" s="604"/>
      <c r="AM66" s="604"/>
      <c r="AN66" s="604"/>
      <c r="AO66" s="604"/>
      <c r="AP66" s="604"/>
      <c r="AQ66" s="604"/>
      <c r="AR66" s="604"/>
      <c r="AS66" s="604"/>
      <c r="AT66" s="604"/>
      <c r="AU66" s="604"/>
      <c r="AV66" s="604"/>
      <c r="AW66" s="604"/>
      <c r="AX66" s="604"/>
      <c r="AY66" s="604"/>
      <c r="AZ66" s="604"/>
      <c r="BA66" s="604"/>
      <c r="BB66" s="604"/>
      <c r="BC66" s="604"/>
      <c r="BD66" s="604"/>
      <c r="BE66" s="604"/>
      <c r="BF66" s="604"/>
      <c r="BG66" s="604"/>
      <c r="BH66" s="604"/>
      <c r="BI66" s="604"/>
      <c r="BJ66" s="604"/>
      <c r="BK66" s="604"/>
      <c r="BL66" s="604"/>
      <c r="BM66" s="604"/>
      <c r="BN66" s="604"/>
      <c r="BO66" s="604"/>
      <c r="BP66" s="604"/>
      <c r="BQ66" s="604"/>
      <c r="BR66" s="604"/>
      <c r="BS66" s="604"/>
      <c r="BT66" s="604"/>
      <c r="BU66" s="604"/>
      <c r="BV66" s="604"/>
      <c r="BW66" s="605"/>
      <c r="BX66" s="597" t="s">
        <v>201</v>
      </c>
      <c r="BY66" s="598"/>
      <c r="BZ66" s="598"/>
      <c r="CA66" s="598"/>
      <c r="CB66" s="598"/>
      <c r="CC66" s="598"/>
      <c r="CD66" s="598"/>
      <c r="CE66" s="598"/>
      <c r="CF66" s="598"/>
      <c r="CG66" s="599"/>
      <c r="CH66" s="606"/>
      <c r="CI66" s="607"/>
      <c r="CJ66" s="607"/>
      <c r="CK66" s="607"/>
      <c r="CL66" s="607"/>
      <c r="CM66" s="607"/>
      <c r="CN66" s="607"/>
      <c r="CO66" s="607"/>
      <c r="CP66" s="607"/>
      <c r="CQ66" s="607"/>
      <c r="CR66" s="607"/>
      <c r="CS66" s="607"/>
      <c r="CT66" s="607"/>
      <c r="CU66" s="607"/>
      <c r="CV66" s="607"/>
      <c r="CW66" s="607"/>
      <c r="CX66" s="607"/>
    </row>
    <row r="67" spans="1:102" s="44" customFormat="1" ht="11.25" x14ac:dyDescent="0.2">
      <c r="A67" s="610">
        <v>5</v>
      </c>
      <c r="B67" s="611"/>
      <c r="C67" s="611"/>
      <c r="D67" s="611"/>
      <c r="E67" s="611"/>
      <c r="F67" s="611"/>
      <c r="G67" s="611"/>
      <c r="H67" s="612"/>
      <c r="I67" s="113"/>
      <c r="J67" s="604" t="s">
        <v>305</v>
      </c>
      <c r="K67" s="604"/>
      <c r="L67" s="604"/>
      <c r="M67" s="604"/>
      <c r="N67" s="604"/>
      <c r="O67" s="604"/>
      <c r="P67" s="604"/>
      <c r="Q67" s="604"/>
      <c r="R67" s="604"/>
      <c r="S67" s="604"/>
      <c r="T67" s="604"/>
      <c r="U67" s="604"/>
      <c r="V67" s="604"/>
      <c r="W67" s="604"/>
      <c r="X67" s="604"/>
      <c r="Y67" s="604"/>
      <c r="Z67" s="604"/>
      <c r="AA67" s="604"/>
      <c r="AB67" s="604"/>
      <c r="AC67" s="604"/>
      <c r="AD67" s="604"/>
      <c r="AE67" s="604"/>
      <c r="AF67" s="604"/>
      <c r="AG67" s="604"/>
      <c r="AH67" s="604"/>
      <c r="AI67" s="604"/>
      <c r="AJ67" s="604"/>
      <c r="AK67" s="604"/>
      <c r="AL67" s="604"/>
      <c r="AM67" s="604"/>
      <c r="AN67" s="604"/>
      <c r="AO67" s="604"/>
      <c r="AP67" s="604"/>
      <c r="AQ67" s="604"/>
      <c r="AR67" s="604"/>
      <c r="AS67" s="604"/>
      <c r="AT67" s="604"/>
      <c r="AU67" s="604"/>
      <c r="AV67" s="604"/>
      <c r="AW67" s="604"/>
      <c r="AX67" s="604"/>
      <c r="AY67" s="604"/>
      <c r="AZ67" s="604"/>
      <c r="BA67" s="604"/>
      <c r="BB67" s="604"/>
      <c r="BC67" s="604"/>
      <c r="BD67" s="604"/>
      <c r="BE67" s="604"/>
      <c r="BF67" s="604"/>
      <c r="BG67" s="604"/>
      <c r="BH67" s="604"/>
      <c r="BI67" s="604"/>
      <c r="BJ67" s="604"/>
      <c r="BK67" s="604"/>
      <c r="BL67" s="604"/>
      <c r="BM67" s="604"/>
      <c r="BN67" s="604"/>
      <c r="BO67" s="604"/>
      <c r="BP67" s="604"/>
      <c r="BQ67" s="604"/>
      <c r="BR67" s="604"/>
      <c r="BS67" s="604"/>
      <c r="BT67" s="604"/>
      <c r="BU67" s="604"/>
      <c r="BV67" s="604"/>
      <c r="BW67" s="605"/>
      <c r="BX67" s="597" t="s">
        <v>201</v>
      </c>
      <c r="BY67" s="598"/>
      <c r="BZ67" s="598"/>
      <c r="CA67" s="598"/>
      <c r="CB67" s="598"/>
      <c r="CC67" s="598"/>
      <c r="CD67" s="598"/>
      <c r="CE67" s="598"/>
      <c r="CF67" s="598"/>
      <c r="CG67" s="599"/>
      <c r="CH67" s="606">
        <v>2440.846</v>
      </c>
      <c r="CI67" s="607"/>
      <c r="CJ67" s="607"/>
      <c r="CK67" s="607"/>
      <c r="CL67" s="607"/>
      <c r="CM67" s="607"/>
      <c r="CN67" s="607"/>
      <c r="CO67" s="607"/>
      <c r="CP67" s="607"/>
      <c r="CQ67" s="607"/>
      <c r="CR67" s="607"/>
      <c r="CS67" s="607"/>
      <c r="CT67" s="607"/>
      <c r="CU67" s="607"/>
      <c r="CV67" s="607"/>
      <c r="CW67" s="607"/>
      <c r="CX67" s="607"/>
    </row>
    <row r="68" spans="1:102" s="44" customFormat="1" ht="11.25" x14ac:dyDescent="0.2">
      <c r="A68" s="610" t="s">
        <v>306</v>
      </c>
      <c r="B68" s="611"/>
      <c r="C68" s="611"/>
      <c r="D68" s="611"/>
      <c r="E68" s="611"/>
      <c r="F68" s="611"/>
      <c r="G68" s="611"/>
      <c r="H68" s="611"/>
      <c r="I68" s="611"/>
      <c r="J68" s="611"/>
      <c r="K68" s="611"/>
      <c r="L68" s="611"/>
      <c r="M68" s="611"/>
      <c r="N68" s="611"/>
      <c r="O68" s="611"/>
      <c r="P68" s="611"/>
      <c r="Q68" s="611"/>
      <c r="R68" s="611"/>
      <c r="S68" s="611"/>
      <c r="T68" s="611"/>
      <c r="U68" s="611"/>
      <c r="V68" s="611"/>
      <c r="W68" s="611"/>
      <c r="X68" s="611"/>
      <c r="Y68" s="611"/>
      <c r="Z68" s="611"/>
      <c r="AA68" s="611"/>
      <c r="AB68" s="611"/>
      <c r="AC68" s="611"/>
      <c r="AD68" s="611"/>
      <c r="AE68" s="611"/>
      <c r="AF68" s="611"/>
      <c r="AG68" s="611"/>
      <c r="AH68" s="611"/>
      <c r="AI68" s="611"/>
      <c r="AJ68" s="611"/>
      <c r="AK68" s="611"/>
      <c r="AL68" s="611"/>
      <c r="AM68" s="611"/>
      <c r="AN68" s="611"/>
      <c r="AO68" s="611"/>
      <c r="AP68" s="611"/>
      <c r="AQ68" s="611"/>
      <c r="AR68" s="611"/>
      <c r="AS68" s="611"/>
      <c r="AT68" s="611"/>
      <c r="AU68" s="611"/>
      <c r="AV68" s="611"/>
      <c r="AW68" s="611"/>
      <c r="AX68" s="611"/>
      <c r="AY68" s="611"/>
      <c r="AZ68" s="611"/>
      <c r="BA68" s="611"/>
      <c r="BB68" s="611"/>
      <c r="BC68" s="611"/>
      <c r="BD68" s="611"/>
      <c r="BE68" s="611"/>
      <c r="BF68" s="611"/>
      <c r="BG68" s="611"/>
      <c r="BH68" s="611"/>
      <c r="BI68" s="611"/>
      <c r="BJ68" s="611"/>
      <c r="BK68" s="611"/>
      <c r="BL68" s="611"/>
      <c r="BM68" s="611"/>
      <c r="BN68" s="611"/>
      <c r="BO68" s="611"/>
      <c r="BP68" s="611"/>
      <c r="BQ68" s="611"/>
      <c r="BR68" s="611"/>
      <c r="BS68" s="611"/>
      <c r="BT68" s="611"/>
      <c r="BU68" s="611"/>
      <c r="BV68" s="611"/>
      <c r="BW68" s="611"/>
      <c r="BX68" s="611"/>
      <c r="BY68" s="611"/>
      <c r="BZ68" s="611"/>
      <c r="CA68" s="611"/>
      <c r="CB68" s="611"/>
      <c r="CC68" s="611"/>
      <c r="CD68" s="611"/>
      <c r="CE68" s="611"/>
      <c r="CF68" s="611"/>
      <c r="CG68" s="611"/>
      <c r="CH68" s="611"/>
      <c r="CI68" s="611"/>
      <c r="CJ68" s="611"/>
      <c r="CK68" s="611"/>
      <c r="CL68" s="611"/>
      <c r="CM68" s="611"/>
      <c r="CN68" s="611"/>
      <c r="CO68" s="611"/>
      <c r="CP68" s="611"/>
      <c r="CQ68" s="611"/>
      <c r="CR68" s="611"/>
      <c r="CS68" s="611"/>
      <c r="CT68" s="611"/>
      <c r="CU68" s="611"/>
      <c r="CV68" s="611"/>
      <c r="CW68" s="611"/>
      <c r="CX68" s="612"/>
    </row>
    <row r="69" spans="1:102" s="44" customFormat="1" ht="11.25" customHeight="1" x14ac:dyDescent="0.2">
      <c r="A69" s="597">
        <v>1</v>
      </c>
      <c r="B69" s="598"/>
      <c r="C69" s="598"/>
      <c r="D69" s="598"/>
      <c r="E69" s="598"/>
      <c r="F69" s="598"/>
      <c r="G69" s="598"/>
      <c r="H69" s="599"/>
      <c r="I69" s="110"/>
      <c r="J69" s="600" t="s">
        <v>307</v>
      </c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600"/>
      <c r="V69" s="600"/>
      <c r="W69" s="600"/>
      <c r="X69" s="600"/>
      <c r="Y69" s="600"/>
      <c r="Z69" s="600"/>
      <c r="AA69" s="600"/>
      <c r="AB69" s="600"/>
      <c r="AC69" s="600"/>
      <c r="AD69" s="600"/>
      <c r="AE69" s="600"/>
      <c r="AF69" s="600"/>
      <c r="AG69" s="600"/>
      <c r="AH69" s="600"/>
      <c r="AI69" s="600"/>
      <c r="AJ69" s="600"/>
      <c r="AK69" s="600"/>
      <c r="AL69" s="600"/>
      <c r="AM69" s="600"/>
      <c r="AN69" s="600"/>
      <c r="AO69" s="600"/>
      <c r="AP69" s="600"/>
      <c r="AQ69" s="600"/>
      <c r="AR69" s="600"/>
      <c r="AS69" s="600"/>
      <c r="AT69" s="600"/>
      <c r="AU69" s="600"/>
      <c r="AV69" s="600"/>
      <c r="AW69" s="600"/>
      <c r="AX69" s="600"/>
      <c r="AY69" s="600"/>
      <c r="AZ69" s="600"/>
      <c r="BA69" s="600"/>
      <c r="BB69" s="600"/>
      <c r="BC69" s="600"/>
      <c r="BD69" s="600"/>
      <c r="BE69" s="600"/>
      <c r="BF69" s="600"/>
      <c r="BG69" s="600"/>
      <c r="BH69" s="600"/>
      <c r="BI69" s="600"/>
      <c r="BJ69" s="600"/>
      <c r="BK69" s="600"/>
      <c r="BL69" s="600"/>
      <c r="BM69" s="600"/>
      <c r="BN69" s="600"/>
      <c r="BO69" s="600"/>
      <c r="BP69" s="600"/>
      <c r="BQ69" s="600"/>
      <c r="BR69" s="600"/>
      <c r="BS69" s="600"/>
      <c r="BT69" s="600"/>
      <c r="BU69" s="600"/>
      <c r="BV69" s="600"/>
      <c r="BW69" s="601"/>
      <c r="BX69" s="597" t="s">
        <v>308</v>
      </c>
      <c r="BY69" s="598"/>
      <c r="BZ69" s="598"/>
      <c r="CA69" s="598"/>
      <c r="CB69" s="598"/>
      <c r="CC69" s="598"/>
      <c r="CD69" s="598"/>
      <c r="CE69" s="598"/>
      <c r="CF69" s="598"/>
      <c r="CG69" s="599"/>
      <c r="CH69" s="597">
        <v>4</v>
      </c>
      <c r="CI69" s="598"/>
      <c r="CJ69" s="598"/>
      <c r="CK69" s="598"/>
      <c r="CL69" s="598"/>
      <c r="CM69" s="598"/>
      <c r="CN69" s="598"/>
      <c r="CO69" s="598"/>
      <c r="CP69" s="598"/>
      <c r="CQ69" s="598"/>
      <c r="CR69" s="598"/>
      <c r="CS69" s="598"/>
      <c r="CT69" s="598"/>
      <c r="CU69" s="598"/>
      <c r="CV69" s="598"/>
      <c r="CW69" s="598"/>
      <c r="CX69" s="599"/>
    </row>
    <row r="70" spans="1:102" s="44" customFormat="1" ht="11.25" x14ac:dyDescent="0.2">
      <c r="A70" s="597">
        <v>2</v>
      </c>
      <c r="B70" s="598"/>
      <c r="C70" s="598"/>
      <c r="D70" s="598"/>
      <c r="E70" s="598"/>
      <c r="F70" s="598"/>
      <c r="G70" s="598"/>
      <c r="H70" s="599"/>
      <c r="I70" s="110"/>
      <c r="J70" s="600" t="s">
        <v>309</v>
      </c>
      <c r="K70" s="600"/>
      <c r="L70" s="600"/>
      <c r="M70" s="600"/>
      <c r="N70" s="600"/>
      <c r="O70" s="600"/>
      <c r="P70" s="600"/>
      <c r="Q70" s="600"/>
      <c r="R70" s="600"/>
      <c r="S70" s="600"/>
      <c r="T70" s="600"/>
      <c r="U70" s="600"/>
      <c r="V70" s="600"/>
      <c r="W70" s="600"/>
      <c r="X70" s="600"/>
      <c r="Y70" s="600"/>
      <c r="Z70" s="600"/>
      <c r="AA70" s="600"/>
      <c r="AB70" s="600"/>
      <c r="AC70" s="600"/>
      <c r="AD70" s="600"/>
      <c r="AE70" s="600"/>
      <c r="AF70" s="600"/>
      <c r="AG70" s="600"/>
      <c r="AH70" s="600"/>
      <c r="AI70" s="600"/>
      <c r="AJ70" s="600"/>
      <c r="AK70" s="600"/>
      <c r="AL70" s="600"/>
      <c r="AM70" s="600"/>
      <c r="AN70" s="600"/>
      <c r="AO70" s="600"/>
      <c r="AP70" s="600"/>
      <c r="AQ70" s="600"/>
      <c r="AR70" s="600"/>
      <c r="AS70" s="600"/>
      <c r="AT70" s="600"/>
      <c r="AU70" s="600"/>
      <c r="AV70" s="600"/>
      <c r="AW70" s="600"/>
      <c r="AX70" s="600"/>
      <c r="AY70" s="600"/>
      <c r="AZ70" s="600"/>
      <c r="BA70" s="600"/>
      <c r="BB70" s="600"/>
      <c r="BC70" s="600"/>
      <c r="BD70" s="600"/>
      <c r="BE70" s="600"/>
      <c r="BF70" s="600"/>
      <c r="BG70" s="600"/>
      <c r="BH70" s="600"/>
      <c r="BI70" s="600"/>
      <c r="BJ70" s="600"/>
      <c r="BK70" s="600"/>
      <c r="BL70" s="600"/>
      <c r="BM70" s="600"/>
      <c r="BN70" s="600"/>
      <c r="BO70" s="600"/>
      <c r="BP70" s="600"/>
      <c r="BQ70" s="600"/>
      <c r="BR70" s="600"/>
      <c r="BS70" s="600"/>
      <c r="BT70" s="600"/>
      <c r="BU70" s="600"/>
      <c r="BV70" s="600"/>
      <c r="BW70" s="601"/>
      <c r="BX70" s="597" t="s">
        <v>310</v>
      </c>
      <c r="BY70" s="598"/>
      <c r="BZ70" s="598"/>
      <c r="CA70" s="598"/>
      <c r="CB70" s="598"/>
      <c r="CC70" s="598"/>
      <c r="CD70" s="598"/>
      <c r="CE70" s="598"/>
      <c r="CF70" s="598"/>
      <c r="CG70" s="599"/>
      <c r="CH70" s="597">
        <v>6.0949999999999998</v>
      </c>
      <c r="CI70" s="598"/>
      <c r="CJ70" s="598"/>
      <c r="CK70" s="598"/>
      <c r="CL70" s="598"/>
      <c r="CM70" s="598"/>
      <c r="CN70" s="598"/>
      <c r="CO70" s="598"/>
      <c r="CP70" s="598"/>
      <c r="CQ70" s="598"/>
      <c r="CR70" s="598"/>
      <c r="CS70" s="598"/>
      <c r="CT70" s="598"/>
      <c r="CU70" s="598"/>
      <c r="CV70" s="598"/>
      <c r="CW70" s="598"/>
      <c r="CX70" s="599"/>
    </row>
    <row r="71" spans="1:102" s="44" customFormat="1" ht="11.25" x14ac:dyDescent="0.2">
      <c r="A71" s="597">
        <v>3</v>
      </c>
      <c r="B71" s="598"/>
      <c r="C71" s="598"/>
      <c r="D71" s="598"/>
      <c r="E71" s="598"/>
      <c r="F71" s="598"/>
      <c r="G71" s="598"/>
      <c r="H71" s="599"/>
      <c r="I71" s="110"/>
      <c r="J71" s="600" t="s">
        <v>311</v>
      </c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0"/>
      <c r="Z71" s="600"/>
      <c r="AA71" s="600"/>
      <c r="AB71" s="600"/>
      <c r="AC71" s="600"/>
      <c r="AD71" s="600"/>
      <c r="AE71" s="600"/>
      <c r="AF71" s="600"/>
      <c r="AG71" s="600"/>
      <c r="AH71" s="600"/>
      <c r="AI71" s="600"/>
      <c r="AJ71" s="600"/>
      <c r="AK71" s="600"/>
      <c r="AL71" s="600"/>
      <c r="AM71" s="600"/>
      <c r="AN71" s="600"/>
      <c r="AO71" s="600"/>
      <c r="AP71" s="600"/>
      <c r="AQ71" s="600"/>
      <c r="AR71" s="600"/>
      <c r="AS71" s="600"/>
      <c r="AT71" s="600"/>
      <c r="AU71" s="600"/>
      <c r="AV71" s="600"/>
      <c r="AW71" s="600"/>
      <c r="AX71" s="600"/>
      <c r="AY71" s="600"/>
      <c r="AZ71" s="600"/>
      <c r="BA71" s="600"/>
      <c r="BB71" s="600"/>
      <c r="BC71" s="600"/>
      <c r="BD71" s="600"/>
      <c r="BE71" s="600"/>
      <c r="BF71" s="600"/>
      <c r="BG71" s="600"/>
      <c r="BH71" s="600"/>
      <c r="BI71" s="600"/>
      <c r="BJ71" s="600"/>
      <c r="BK71" s="600"/>
      <c r="BL71" s="600"/>
      <c r="BM71" s="600"/>
      <c r="BN71" s="600"/>
      <c r="BO71" s="600"/>
      <c r="BP71" s="600"/>
      <c r="BQ71" s="600"/>
      <c r="BR71" s="600"/>
      <c r="BS71" s="600"/>
      <c r="BT71" s="600"/>
      <c r="BU71" s="600"/>
      <c r="BV71" s="600"/>
      <c r="BW71" s="601"/>
      <c r="BX71" s="597" t="s">
        <v>312</v>
      </c>
      <c r="BY71" s="598"/>
      <c r="BZ71" s="598"/>
      <c r="CA71" s="598"/>
      <c r="CB71" s="598"/>
      <c r="CC71" s="598"/>
      <c r="CD71" s="598"/>
      <c r="CE71" s="598"/>
      <c r="CF71" s="598"/>
      <c r="CG71" s="599"/>
      <c r="CH71" s="615">
        <v>1</v>
      </c>
      <c r="CI71" s="616"/>
      <c r="CJ71" s="616"/>
      <c r="CK71" s="616"/>
      <c r="CL71" s="616"/>
      <c r="CM71" s="616"/>
      <c r="CN71" s="616"/>
      <c r="CO71" s="616"/>
      <c r="CP71" s="616"/>
      <c r="CQ71" s="616"/>
      <c r="CR71" s="616"/>
      <c r="CS71" s="616"/>
      <c r="CT71" s="616"/>
      <c r="CU71" s="616"/>
      <c r="CV71" s="616"/>
      <c r="CW71" s="616"/>
      <c r="CX71" s="617"/>
    </row>
    <row r="72" spans="1:102" s="44" customFormat="1" ht="11.25" x14ac:dyDescent="0.2">
      <c r="A72" s="597">
        <v>4</v>
      </c>
      <c r="B72" s="598"/>
      <c r="C72" s="598"/>
      <c r="D72" s="598"/>
      <c r="E72" s="598"/>
      <c r="F72" s="598"/>
      <c r="G72" s="598"/>
      <c r="H72" s="599"/>
      <c r="I72" s="110"/>
      <c r="J72" s="600" t="s">
        <v>313</v>
      </c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600"/>
      <c r="AG72" s="600"/>
      <c r="AH72" s="600"/>
      <c r="AI72" s="600"/>
      <c r="AJ72" s="600"/>
      <c r="AK72" s="600"/>
      <c r="AL72" s="600"/>
      <c r="AM72" s="600"/>
      <c r="AN72" s="600"/>
      <c r="AO72" s="600"/>
      <c r="AP72" s="600"/>
      <c r="AQ72" s="600"/>
      <c r="AR72" s="600"/>
      <c r="AS72" s="600"/>
      <c r="AT72" s="600"/>
      <c r="AU72" s="600"/>
      <c r="AV72" s="600"/>
      <c r="AW72" s="600"/>
      <c r="AX72" s="600"/>
      <c r="AY72" s="600"/>
      <c r="AZ72" s="600"/>
      <c r="BA72" s="600"/>
      <c r="BB72" s="600"/>
      <c r="BC72" s="600"/>
      <c r="BD72" s="600"/>
      <c r="BE72" s="600"/>
      <c r="BF72" s="600"/>
      <c r="BG72" s="600"/>
      <c r="BH72" s="600"/>
      <c r="BI72" s="600"/>
      <c r="BJ72" s="600"/>
      <c r="BK72" s="600"/>
      <c r="BL72" s="600"/>
      <c r="BM72" s="600"/>
      <c r="BN72" s="600"/>
      <c r="BO72" s="600"/>
      <c r="BP72" s="600"/>
      <c r="BQ72" s="600"/>
      <c r="BR72" s="600"/>
      <c r="BS72" s="600"/>
      <c r="BT72" s="600"/>
      <c r="BU72" s="600"/>
      <c r="BV72" s="600"/>
      <c r="BW72" s="601"/>
      <c r="BX72" s="597" t="s">
        <v>314</v>
      </c>
      <c r="BY72" s="598"/>
      <c r="BZ72" s="598"/>
      <c r="CA72" s="598"/>
      <c r="CB72" s="598"/>
      <c r="CC72" s="598"/>
      <c r="CD72" s="598"/>
      <c r="CE72" s="598"/>
      <c r="CF72" s="598"/>
      <c r="CG72" s="599"/>
      <c r="CH72" s="615"/>
      <c r="CI72" s="616"/>
      <c r="CJ72" s="616"/>
      <c r="CK72" s="616"/>
      <c r="CL72" s="616"/>
      <c r="CM72" s="616"/>
      <c r="CN72" s="616"/>
      <c r="CO72" s="616"/>
      <c r="CP72" s="616"/>
      <c r="CQ72" s="616"/>
      <c r="CR72" s="616"/>
      <c r="CS72" s="616"/>
      <c r="CT72" s="616"/>
      <c r="CU72" s="616"/>
      <c r="CV72" s="616"/>
      <c r="CW72" s="616"/>
      <c r="CX72" s="617"/>
    </row>
  </sheetData>
  <mergeCells count="254">
    <mergeCell ref="A71:H71"/>
    <mergeCell ref="J71:BW71"/>
    <mergeCell ref="BX71:CG71"/>
    <mergeCell ref="CH71:CX71"/>
    <mergeCell ref="A72:H72"/>
    <mergeCell ref="J72:BW72"/>
    <mergeCell ref="BX72:CG72"/>
    <mergeCell ref="CH72:CX72"/>
    <mergeCell ref="A68:CX68"/>
    <mergeCell ref="A69:H69"/>
    <mergeCell ref="J69:BW69"/>
    <mergeCell ref="BX69:CG69"/>
    <mergeCell ref="CH69:CX69"/>
    <mergeCell ref="A70:H70"/>
    <mergeCell ref="J70:BW70"/>
    <mergeCell ref="BX70:CG70"/>
    <mergeCell ref="CH70:CX70"/>
    <mergeCell ref="CH60:CX60"/>
    <mergeCell ref="CH61:CX61"/>
    <mergeCell ref="CH62:CX62"/>
    <mergeCell ref="CH63:CX63"/>
    <mergeCell ref="A66:H66"/>
    <mergeCell ref="J66:BW66"/>
    <mergeCell ref="BX66:CG66"/>
    <mergeCell ref="A67:H67"/>
    <mergeCell ref="J67:BW67"/>
    <mergeCell ref="BX67:CG67"/>
    <mergeCell ref="A64:H64"/>
    <mergeCell ref="J64:BW64"/>
    <mergeCell ref="BX64:CG64"/>
    <mergeCell ref="A65:H65"/>
    <mergeCell ref="J65:BW65"/>
    <mergeCell ref="BX65:CG65"/>
    <mergeCell ref="CH64:CX64"/>
    <mergeCell ref="CH65:CX65"/>
    <mergeCell ref="CH66:CX66"/>
    <mergeCell ref="CH67:CX67"/>
    <mergeCell ref="A62:H62"/>
    <mergeCell ref="J62:BW62"/>
    <mergeCell ref="BX62:CG62"/>
    <mergeCell ref="A63:H63"/>
    <mergeCell ref="J63:BW63"/>
    <mergeCell ref="BX63:CG63"/>
    <mergeCell ref="A60:H60"/>
    <mergeCell ref="J60:BW60"/>
    <mergeCell ref="BX60:CG60"/>
    <mergeCell ref="A61:H61"/>
    <mergeCell ref="J61:BW61"/>
    <mergeCell ref="BX61:CG61"/>
    <mergeCell ref="CH52:CX52"/>
    <mergeCell ref="CH53:CX53"/>
    <mergeCell ref="CH54:CX54"/>
    <mergeCell ref="CH55:CX55"/>
    <mergeCell ref="A58:H58"/>
    <mergeCell ref="J58:BW58"/>
    <mergeCell ref="BX58:CG58"/>
    <mergeCell ref="A59:H59"/>
    <mergeCell ref="J59:BW59"/>
    <mergeCell ref="BX59:CG59"/>
    <mergeCell ref="A56:H56"/>
    <mergeCell ref="J56:BW56"/>
    <mergeCell ref="BX56:CG56"/>
    <mergeCell ref="A57:H57"/>
    <mergeCell ref="J57:BW57"/>
    <mergeCell ref="BX57:CG57"/>
    <mergeCell ref="CH56:CX56"/>
    <mergeCell ref="CH57:CX57"/>
    <mergeCell ref="CH58:CX58"/>
    <mergeCell ref="CH59:CX59"/>
    <mergeCell ref="A54:H54"/>
    <mergeCell ref="J54:BW54"/>
    <mergeCell ref="BX54:CG54"/>
    <mergeCell ref="A55:H55"/>
    <mergeCell ref="J55:BW55"/>
    <mergeCell ref="BX55:CG55"/>
    <mergeCell ref="A52:H52"/>
    <mergeCell ref="J52:BW52"/>
    <mergeCell ref="BX52:CG52"/>
    <mergeCell ref="A53:H53"/>
    <mergeCell ref="J53:BW53"/>
    <mergeCell ref="BX53:CG53"/>
    <mergeCell ref="CH44:CX44"/>
    <mergeCell ref="CH45:CX45"/>
    <mergeCell ref="CH46:CX46"/>
    <mergeCell ref="CH47:CX47"/>
    <mergeCell ref="A50:H50"/>
    <mergeCell ref="J50:BW50"/>
    <mergeCell ref="BX50:CG50"/>
    <mergeCell ref="A51:H51"/>
    <mergeCell ref="J51:BW51"/>
    <mergeCell ref="BX51:CG51"/>
    <mergeCell ref="A48:H48"/>
    <mergeCell ref="J48:BW48"/>
    <mergeCell ref="BX48:CG48"/>
    <mergeCell ref="A49:H49"/>
    <mergeCell ref="J49:BW49"/>
    <mergeCell ref="BX49:CG49"/>
    <mergeCell ref="CH48:CX48"/>
    <mergeCell ref="CH49:CX49"/>
    <mergeCell ref="CH50:CX50"/>
    <mergeCell ref="CH51:CX51"/>
    <mergeCell ref="A46:H46"/>
    <mergeCell ref="J46:BW46"/>
    <mergeCell ref="BX46:CG46"/>
    <mergeCell ref="A47:H47"/>
    <mergeCell ref="J47:BW47"/>
    <mergeCell ref="BX47:CG47"/>
    <mergeCell ref="A44:H44"/>
    <mergeCell ref="J44:BW44"/>
    <mergeCell ref="BX44:CG44"/>
    <mergeCell ref="A45:H45"/>
    <mergeCell ref="J45:BW45"/>
    <mergeCell ref="BX45:CG45"/>
    <mergeCell ref="CH36:CX36"/>
    <mergeCell ref="CH37:CX37"/>
    <mergeCell ref="CH38:CX38"/>
    <mergeCell ref="CH39:CX39"/>
    <mergeCell ref="A42:H42"/>
    <mergeCell ref="J42:BW42"/>
    <mergeCell ref="BX42:CG42"/>
    <mergeCell ref="A43:H43"/>
    <mergeCell ref="J43:BW43"/>
    <mergeCell ref="BX43:CG43"/>
    <mergeCell ref="A40:H40"/>
    <mergeCell ref="J40:BW40"/>
    <mergeCell ref="BX40:CG40"/>
    <mergeCell ref="A41:H41"/>
    <mergeCell ref="J41:BW41"/>
    <mergeCell ref="BX41:CG41"/>
    <mergeCell ref="CH40:CX40"/>
    <mergeCell ref="CH41:CX41"/>
    <mergeCell ref="CH42:CX42"/>
    <mergeCell ref="CH43:CX43"/>
    <mergeCell ref="A38:H38"/>
    <mergeCell ref="J38:BW38"/>
    <mergeCell ref="BX38:CG38"/>
    <mergeCell ref="A39:H39"/>
    <mergeCell ref="J39:BW39"/>
    <mergeCell ref="BX39:CG39"/>
    <mergeCell ref="A36:H36"/>
    <mergeCell ref="J36:BW36"/>
    <mergeCell ref="BX36:CG36"/>
    <mergeCell ref="A37:H37"/>
    <mergeCell ref="J37:BW37"/>
    <mergeCell ref="BX37:CG37"/>
    <mergeCell ref="CH28:CX28"/>
    <mergeCell ref="CH29:CX29"/>
    <mergeCell ref="CH30:CX30"/>
    <mergeCell ref="CH31:CX31"/>
    <mergeCell ref="A34:H34"/>
    <mergeCell ref="J34:BW34"/>
    <mergeCell ref="BX34:CG34"/>
    <mergeCell ref="A35:H35"/>
    <mergeCell ref="J35:BW35"/>
    <mergeCell ref="BX35:CG35"/>
    <mergeCell ref="A32:H32"/>
    <mergeCell ref="J32:BW32"/>
    <mergeCell ref="BX32:CG32"/>
    <mergeCell ref="A33:H33"/>
    <mergeCell ref="J33:BW33"/>
    <mergeCell ref="BX33:CG33"/>
    <mergeCell ref="CH32:CX32"/>
    <mergeCell ref="CH33:CX33"/>
    <mergeCell ref="CH34:CX34"/>
    <mergeCell ref="CH35:CX35"/>
    <mergeCell ref="A30:H30"/>
    <mergeCell ref="J30:BW30"/>
    <mergeCell ref="BX30:CG30"/>
    <mergeCell ref="A31:H31"/>
    <mergeCell ref="J31:BW31"/>
    <mergeCell ref="BX31:CG31"/>
    <mergeCell ref="A28:H28"/>
    <mergeCell ref="J28:BW28"/>
    <mergeCell ref="BX28:CG28"/>
    <mergeCell ref="A29:H29"/>
    <mergeCell ref="J29:BW29"/>
    <mergeCell ref="BX29:CG29"/>
    <mergeCell ref="CH20:CX20"/>
    <mergeCell ref="CH21:CX21"/>
    <mergeCell ref="CH22:CX22"/>
    <mergeCell ref="CH23:CX23"/>
    <mergeCell ref="A26:H26"/>
    <mergeCell ref="J26:BW26"/>
    <mergeCell ref="BX26:CG26"/>
    <mergeCell ref="A27:H27"/>
    <mergeCell ref="J27:BW27"/>
    <mergeCell ref="BX27:CG27"/>
    <mergeCell ref="A24:H24"/>
    <mergeCell ref="J24:BW24"/>
    <mergeCell ref="BX24:CG24"/>
    <mergeCell ref="A25:H25"/>
    <mergeCell ref="J25:BW25"/>
    <mergeCell ref="BX25:CG25"/>
    <mergeCell ref="CH24:CX24"/>
    <mergeCell ref="CH25:CX25"/>
    <mergeCell ref="A14:H14"/>
    <mergeCell ref="J14:BW14"/>
    <mergeCell ref="BX14:CG14"/>
    <mergeCell ref="A15:H15"/>
    <mergeCell ref="CH26:CX26"/>
    <mergeCell ref="CH27:CX27"/>
    <mergeCell ref="A22:H22"/>
    <mergeCell ref="J22:BW22"/>
    <mergeCell ref="BX22:CG22"/>
    <mergeCell ref="A23:H23"/>
    <mergeCell ref="J23:BW23"/>
    <mergeCell ref="BX23:CG23"/>
    <mergeCell ref="A20:H20"/>
    <mergeCell ref="J20:BW20"/>
    <mergeCell ref="BX20:CG20"/>
    <mergeCell ref="A21:H21"/>
    <mergeCell ref="J21:BW21"/>
    <mergeCell ref="BX21:CG21"/>
    <mergeCell ref="CH15:CX15"/>
    <mergeCell ref="A18:H18"/>
    <mergeCell ref="J18:BW18"/>
    <mergeCell ref="BX18:CG18"/>
    <mergeCell ref="A19:H19"/>
    <mergeCell ref="J19:BW19"/>
    <mergeCell ref="BX19:CG19"/>
    <mergeCell ref="A16:H16"/>
    <mergeCell ref="J16:BW16"/>
    <mergeCell ref="BX16:CG16"/>
    <mergeCell ref="A17:H17"/>
    <mergeCell ref="J17:BW17"/>
    <mergeCell ref="BX17:CG17"/>
    <mergeCell ref="CH16:CX16"/>
    <mergeCell ref="CH17:CX17"/>
    <mergeCell ref="CH18:CX18"/>
    <mergeCell ref="CH19:CX19"/>
    <mergeCell ref="A4:CX4"/>
    <mergeCell ref="P5:BR5"/>
    <mergeCell ref="BS5:CD5"/>
    <mergeCell ref="CE5:CH5"/>
    <mergeCell ref="CI5:CN5"/>
    <mergeCell ref="P6:BR6"/>
    <mergeCell ref="J15:BW15"/>
    <mergeCell ref="BX15:CG15"/>
    <mergeCell ref="A12:H12"/>
    <mergeCell ref="J12:BW12"/>
    <mergeCell ref="BX12:CG12"/>
    <mergeCell ref="A13:H13"/>
    <mergeCell ref="J13:BW13"/>
    <mergeCell ref="BX13:CG13"/>
    <mergeCell ref="A7:CX7"/>
    <mergeCell ref="AO8:CN8"/>
    <mergeCell ref="AO9:CN9"/>
    <mergeCell ref="A11:H11"/>
    <mergeCell ref="I11:BW11"/>
    <mergeCell ref="BX11:CG11"/>
    <mergeCell ref="CH11:CX11"/>
    <mergeCell ref="CH12:CX12"/>
    <mergeCell ref="CH13:CX13"/>
    <mergeCell ref="CH14:CX14"/>
  </mergeCells>
  <pageMargins left="0.78740157480314965" right="0.51181102362204722" top="0.59055118110236227" bottom="0.39370078740157483" header="0.19685039370078741" footer="0.19685039370078741"/>
  <pageSetup paperSize="9" scale="10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8"/>
  <sheetViews>
    <sheetView view="pageBreakPreview" zoomScaleNormal="100" zoomScaleSheetLayoutView="100" workbookViewId="0">
      <selection activeCell="DL13" sqref="DL13"/>
    </sheetView>
  </sheetViews>
  <sheetFormatPr defaultColWidth="0.85546875" defaultRowHeight="12.75" x14ac:dyDescent="0.2"/>
  <cols>
    <col min="1" max="93" width="1" style="2" customWidth="1"/>
    <col min="94" max="16384" width="0.85546875" style="2"/>
  </cols>
  <sheetData>
    <row r="1" spans="1:93" s="5" customFormat="1" ht="15" x14ac:dyDescent="0.25">
      <c r="CO1" s="59" t="s">
        <v>316</v>
      </c>
    </row>
    <row r="2" spans="1:93" s="5" customFormat="1" ht="10.5" customHeight="1" x14ac:dyDescent="0.25">
      <c r="CO2" s="60" t="s">
        <v>110</v>
      </c>
    </row>
    <row r="3" spans="1:93" s="5" customFormat="1" ht="15" x14ac:dyDescent="0.25">
      <c r="CO3" s="29" t="s">
        <v>140</v>
      </c>
    </row>
    <row r="4" spans="1:93" s="5" customFormat="1" ht="15" x14ac:dyDescent="0.25">
      <c r="CO4" s="29"/>
    </row>
    <row r="5" spans="1:93" s="262" customFormat="1" ht="21.75" customHeight="1" x14ac:dyDescent="0.2">
      <c r="A5" s="632" t="s">
        <v>320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  <c r="AD5" s="632"/>
      <c r="AE5" s="632"/>
      <c r="AF5" s="632"/>
      <c r="AG5" s="632"/>
      <c r="AH5" s="632"/>
      <c r="AI5" s="632"/>
      <c r="AJ5" s="632"/>
      <c r="AK5" s="632"/>
      <c r="AL5" s="632"/>
      <c r="AM5" s="632"/>
      <c r="AN5" s="632"/>
      <c r="AO5" s="632"/>
      <c r="AP5" s="632"/>
      <c r="AQ5" s="632"/>
      <c r="AR5" s="632"/>
      <c r="AS5" s="632"/>
      <c r="AT5" s="632"/>
      <c r="AU5" s="632"/>
      <c r="AV5" s="632"/>
      <c r="AW5" s="632"/>
      <c r="AX5" s="261" t="s">
        <v>120</v>
      </c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</row>
    <row r="6" spans="1:93" s="103" customFormat="1" ht="11.2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AX6" s="595" t="s">
        <v>13</v>
      </c>
      <c r="AY6" s="595"/>
      <c r="AZ6" s="595"/>
      <c r="BA6" s="595"/>
      <c r="BB6" s="595"/>
      <c r="BC6" s="595"/>
      <c r="BD6" s="595"/>
      <c r="BE6" s="595"/>
      <c r="BF6" s="595"/>
      <c r="BG6" s="595"/>
      <c r="BH6" s="595"/>
      <c r="BI6" s="595"/>
      <c r="BJ6" s="595"/>
      <c r="BK6" s="595"/>
      <c r="BL6" s="595"/>
      <c r="BM6" s="595"/>
      <c r="BN6" s="595"/>
      <c r="BO6" s="595"/>
      <c r="BP6" s="595"/>
      <c r="BQ6" s="595"/>
      <c r="BR6" s="595"/>
      <c r="BS6" s="595"/>
      <c r="BT6" s="595"/>
      <c r="BU6" s="595"/>
      <c r="BV6" s="595"/>
      <c r="BW6" s="595"/>
      <c r="BX6" s="595"/>
      <c r="BY6" s="595"/>
      <c r="BZ6" s="595"/>
      <c r="CA6" s="595"/>
      <c r="CB6" s="595"/>
      <c r="CC6" s="595"/>
      <c r="CD6" s="595"/>
      <c r="CE6" s="595"/>
      <c r="CF6" s="595"/>
      <c r="CG6" s="595"/>
      <c r="CH6" s="595"/>
      <c r="CI6" s="595"/>
      <c r="CJ6" s="595"/>
      <c r="CK6" s="595"/>
      <c r="CL6" s="595"/>
      <c r="CM6" s="595"/>
      <c r="CN6" s="595"/>
      <c r="CO6" s="595"/>
    </row>
    <row r="7" spans="1:93" s="103" customFormat="1" ht="15.75" x14ac:dyDescent="0.25">
      <c r="M7" s="592" t="s">
        <v>315</v>
      </c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633" t="s">
        <v>68</v>
      </c>
      <c r="AA7" s="633"/>
      <c r="AB7" s="633"/>
      <c r="AC7" s="633"/>
      <c r="AD7" s="594" t="s">
        <v>319</v>
      </c>
      <c r="AE7" s="594"/>
      <c r="AF7" s="594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/>
      <c r="AU7" s="594"/>
      <c r="AV7" s="594"/>
      <c r="AW7" s="594"/>
      <c r="AX7" s="594"/>
      <c r="AY7" s="594"/>
      <c r="AZ7" s="594"/>
      <c r="BA7" s="594"/>
      <c r="BB7" s="594"/>
      <c r="BC7" s="594"/>
      <c r="BD7" s="594"/>
      <c r="BE7" s="594"/>
      <c r="BF7" s="594"/>
      <c r="BG7" s="594"/>
      <c r="BH7" s="594"/>
      <c r="BI7" s="594"/>
      <c r="BJ7" s="594"/>
      <c r="BK7" s="594"/>
      <c r="BL7" s="594"/>
      <c r="BM7" s="594"/>
      <c r="BN7" s="594"/>
      <c r="BO7" s="594"/>
      <c r="BP7" s="594"/>
      <c r="BQ7" s="594"/>
      <c r="BR7" s="594"/>
      <c r="BS7" s="594"/>
      <c r="BT7" s="594"/>
      <c r="BU7" s="594"/>
      <c r="BV7" s="594"/>
      <c r="BW7" s="594"/>
      <c r="BX7" s="594"/>
      <c r="BY7" s="594"/>
      <c r="BZ7" s="594"/>
      <c r="CA7" s="594"/>
      <c r="CB7" s="594"/>
      <c r="CC7" s="594"/>
      <c r="CD7" s="594"/>
      <c r="CE7" s="594"/>
      <c r="CF7" s="594"/>
      <c r="CG7" s="57"/>
      <c r="CH7" s="57"/>
      <c r="CI7" s="57"/>
      <c r="CJ7" s="57"/>
      <c r="CK7" s="57"/>
      <c r="CL7" s="57"/>
      <c r="CM7" s="57"/>
      <c r="CN7" s="61"/>
      <c r="CO7" s="61"/>
    </row>
    <row r="8" spans="1:93" s="103" customFormat="1" ht="15.75" x14ac:dyDescent="0.25">
      <c r="A8" s="590" t="s">
        <v>321</v>
      </c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0"/>
      <c r="Z8" s="590"/>
      <c r="AA8" s="590"/>
      <c r="AB8" s="590"/>
      <c r="AC8" s="590"/>
      <c r="AD8" s="590"/>
      <c r="AE8" s="590"/>
      <c r="AF8" s="590"/>
      <c r="AG8" s="590"/>
      <c r="AH8" s="590"/>
      <c r="AI8" s="590"/>
      <c r="AJ8" s="590"/>
      <c r="AK8" s="590"/>
      <c r="AL8" s="590"/>
      <c r="AM8" s="590"/>
      <c r="AN8" s="590"/>
      <c r="AO8" s="590"/>
      <c r="AP8" s="590"/>
      <c r="AQ8" s="590"/>
      <c r="AR8" s="590"/>
      <c r="AS8" s="590"/>
      <c r="AT8" s="590"/>
      <c r="AU8" s="590"/>
      <c r="AV8" s="590"/>
      <c r="AW8" s="590"/>
      <c r="AX8" s="590"/>
      <c r="AY8" s="590"/>
      <c r="AZ8" s="590"/>
      <c r="BA8" s="590"/>
      <c r="BB8" s="590"/>
      <c r="BC8" s="590"/>
      <c r="BD8" s="590"/>
      <c r="BE8" s="590"/>
      <c r="BF8" s="590"/>
      <c r="BG8" s="590"/>
      <c r="BH8" s="590"/>
      <c r="BI8" s="590"/>
      <c r="BJ8" s="590"/>
      <c r="BK8" s="590"/>
      <c r="BL8" s="590"/>
      <c r="BM8" s="590"/>
      <c r="BN8" s="590"/>
      <c r="BO8" s="590"/>
      <c r="BP8" s="590"/>
      <c r="BQ8" s="590"/>
      <c r="BR8" s="590"/>
      <c r="BS8" s="590"/>
      <c r="BT8" s="590"/>
      <c r="BU8" s="590"/>
      <c r="BV8" s="590"/>
      <c r="BW8" s="590"/>
      <c r="BX8" s="590"/>
      <c r="BY8" s="590"/>
      <c r="BZ8" s="590"/>
      <c r="CA8" s="590"/>
      <c r="CB8" s="590"/>
      <c r="CC8" s="590"/>
      <c r="CD8" s="590"/>
      <c r="CE8" s="590"/>
      <c r="CF8" s="590"/>
      <c r="CG8" s="590"/>
      <c r="CH8" s="590"/>
      <c r="CI8" s="590"/>
      <c r="CJ8" s="590"/>
      <c r="CK8" s="590"/>
      <c r="CL8" s="590"/>
      <c r="CM8" s="590"/>
      <c r="CN8" s="590"/>
      <c r="CO8" s="590"/>
    </row>
    <row r="9" spans="1:93" s="103" customFormat="1" ht="15.75" customHeigh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U9" s="61"/>
      <c r="V9" s="61"/>
      <c r="W9" s="61"/>
      <c r="X9" s="61"/>
      <c r="Y9" s="61"/>
      <c r="Z9" s="61"/>
      <c r="AA9" s="61"/>
      <c r="AB9" s="61"/>
      <c r="AC9" s="2"/>
      <c r="AD9" s="61"/>
      <c r="AE9" s="61"/>
      <c r="AF9" s="61"/>
      <c r="AG9" s="61"/>
      <c r="AH9" s="61"/>
      <c r="AI9" s="61"/>
      <c r="AJ9" s="61"/>
      <c r="AK9" s="61"/>
      <c r="AL9" s="6" t="s">
        <v>318</v>
      </c>
      <c r="AM9" s="591" t="s">
        <v>193</v>
      </c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91"/>
      <c r="BS9" s="591"/>
      <c r="BT9" s="591"/>
      <c r="BU9" s="591"/>
      <c r="BV9" s="591"/>
      <c r="BW9" s="591"/>
      <c r="BX9" s="591"/>
      <c r="BY9" s="591"/>
      <c r="BZ9" s="59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</row>
    <row r="10" spans="1:93" s="103" customFormat="1" ht="11.25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95" t="s">
        <v>145</v>
      </c>
      <c r="AN10" s="595"/>
      <c r="AO10" s="595"/>
      <c r="AP10" s="595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5"/>
      <c r="BB10" s="595"/>
      <c r="BC10" s="595"/>
      <c r="BD10" s="595"/>
      <c r="BE10" s="595"/>
      <c r="BF10" s="595"/>
      <c r="BG10" s="595"/>
      <c r="BH10" s="595"/>
      <c r="BI10" s="595"/>
      <c r="BJ10" s="595"/>
      <c r="BK10" s="595"/>
      <c r="BL10" s="595"/>
      <c r="BM10" s="595"/>
      <c r="BN10" s="595"/>
      <c r="BO10" s="595"/>
      <c r="BP10" s="595"/>
      <c r="BQ10" s="595"/>
      <c r="BR10" s="595"/>
      <c r="BS10" s="595"/>
      <c r="BT10" s="595"/>
      <c r="BU10" s="595"/>
      <c r="BV10" s="595"/>
      <c r="BW10" s="595"/>
      <c r="BX10" s="595"/>
      <c r="BY10" s="595"/>
      <c r="BZ10" s="595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</row>
    <row r="11" spans="1:93" s="5" customFormat="1" ht="15" customHeight="1" x14ac:dyDescent="0.25">
      <c r="A11" s="5" t="s">
        <v>146</v>
      </c>
      <c r="C11" s="172" t="s">
        <v>172</v>
      </c>
      <c r="D11" s="172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</row>
    <row r="12" spans="1:93" ht="11.25" customHeight="1" x14ac:dyDescent="0.2">
      <c r="A12" s="44"/>
      <c r="B12" s="44"/>
      <c r="C12" s="105" t="s">
        <v>71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</row>
    <row r="13" spans="1:93" ht="15" x14ac:dyDescent="0.25">
      <c r="N13" s="5"/>
    </row>
    <row r="14" spans="1:93" s="173" customFormat="1" ht="14.25" customHeight="1" x14ac:dyDescent="0.2">
      <c r="A14" s="631" t="s">
        <v>317</v>
      </c>
      <c r="B14" s="631"/>
      <c r="C14" s="631"/>
      <c r="D14" s="631"/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31"/>
      <c r="P14" s="631"/>
      <c r="Q14" s="631"/>
      <c r="R14" s="631"/>
      <c r="S14" s="631"/>
      <c r="T14" s="631"/>
      <c r="U14" s="631"/>
      <c r="V14" s="631"/>
      <c r="W14" s="631"/>
      <c r="X14" s="631"/>
      <c r="Y14" s="631"/>
      <c r="Z14" s="631"/>
      <c r="AA14" s="631"/>
      <c r="AB14" s="631"/>
      <c r="AC14" s="631"/>
      <c r="AD14" s="631"/>
      <c r="AE14" s="631"/>
      <c r="AF14" s="631"/>
      <c r="AG14" s="631"/>
      <c r="AH14" s="631"/>
      <c r="AI14" s="631"/>
      <c r="AJ14" s="631"/>
      <c r="AK14" s="631"/>
      <c r="AL14" s="631"/>
      <c r="AM14" s="631"/>
      <c r="AN14" s="631"/>
      <c r="AO14" s="631"/>
      <c r="AP14" s="631"/>
      <c r="AQ14" s="631"/>
      <c r="AR14" s="631"/>
      <c r="AS14" s="631"/>
      <c r="AT14" s="631"/>
      <c r="AU14" s="631"/>
      <c r="AV14" s="631"/>
      <c r="AW14" s="631"/>
      <c r="AX14" s="631"/>
      <c r="AY14" s="631"/>
      <c r="AZ14" s="631"/>
      <c r="BA14" s="631"/>
      <c r="BB14" s="631"/>
      <c r="BC14" s="631"/>
      <c r="BD14" s="631"/>
      <c r="BE14" s="631"/>
      <c r="BF14" s="631"/>
      <c r="BG14" s="631" t="s">
        <v>372</v>
      </c>
      <c r="BH14" s="631"/>
      <c r="BI14" s="631"/>
      <c r="BJ14" s="631"/>
      <c r="BK14" s="631"/>
      <c r="BL14" s="631"/>
      <c r="BM14" s="631"/>
      <c r="BN14" s="631"/>
      <c r="BO14" s="631"/>
      <c r="BP14" s="631"/>
      <c r="BQ14" s="631"/>
      <c r="BR14" s="631"/>
      <c r="BS14" s="631"/>
      <c r="BT14" s="631"/>
      <c r="BU14" s="631"/>
      <c r="BV14" s="631"/>
      <c r="BW14" s="631"/>
      <c r="BX14" s="631"/>
      <c r="BY14" s="631"/>
      <c r="BZ14" s="631"/>
      <c r="CA14" s="631"/>
      <c r="CB14" s="631"/>
      <c r="CC14" s="631"/>
      <c r="CD14" s="631"/>
      <c r="CE14" s="631"/>
      <c r="CF14" s="631"/>
      <c r="CG14" s="631"/>
      <c r="CH14" s="631"/>
      <c r="CI14" s="631"/>
      <c r="CJ14" s="631"/>
      <c r="CK14" s="631"/>
      <c r="CL14" s="631"/>
      <c r="CM14" s="631"/>
      <c r="CN14" s="631"/>
      <c r="CO14" s="631"/>
    </row>
    <row r="15" spans="1:93" s="144" customFormat="1" ht="15" customHeight="1" x14ac:dyDescent="0.25">
      <c r="A15" s="171"/>
      <c r="B15" s="629" t="s">
        <v>134</v>
      </c>
      <c r="C15" s="629"/>
      <c r="D15" s="629"/>
      <c r="E15" s="629"/>
      <c r="F15" s="629"/>
      <c r="G15" s="629"/>
      <c r="H15" s="629"/>
      <c r="I15" s="629"/>
      <c r="J15" s="629"/>
      <c r="K15" s="629"/>
      <c r="L15" s="629"/>
      <c r="M15" s="629"/>
      <c r="N15" s="629"/>
      <c r="O15" s="629"/>
      <c r="P15" s="629"/>
      <c r="Q15" s="629"/>
      <c r="R15" s="629"/>
      <c r="S15" s="629"/>
      <c r="T15" s="629"/>
      <c r="U15" s="629"/>
      <c r="V15" s="629"/>
      <c r="W15" s="629"/>
      <c r="X15" s="629"/>
      <c r="Y15" s="629"/>
      <c r="Z15" s="629"/>
      <c r="AA15" s="629"/>
      <c r="AB15" s="629"/>
      <c r="AC15" s="629"/>
      <c r="AD15" s="629"/>
      <c r="AE15" s="629"/>
      <c r="AF15" s="629"/>
      <c r="AG15" s="629"/>
      <c r="AH15" s="629"/>
      <c r="AI15" s="629"/>
      <c r="AJ15" s="629"/>
      <c r="AK15" s="629"/>
      <c r="AL15" s="629"/>
      <c r="AM15" s="629"/>
      <c r="AN15" s="629"/>
      <c r="AO15" s="629"/>
      <c r="AP15" s="629"/>
      <c r="AQ15" s="629"/>
      <c r="AR15" s="629"/>
      <c r="AS15" s="629"/>
      <c r="AT15" s="629"/>
      <c r="AU15" s="629"/>
      <c r="AV15" s="629"/>
      <c r="AW15" s="629"/>
      <c r="AX15" s="629"/>
      <c r="AY15" s="629"/>
      <c r="AZ15" s="629"/>
      <c r="BA15" s="629"/>
      <c r="BB15" s="629"/>
      <c r="BC15" s="629"/>
      <c r="BD15" s="629"/>
      <c r="BE15" s="629"/>
      <c r="BF15" s="630"/>
      <c r="BG15" s="628">
        <v>0</v>
      </c>
      <c r="BH15" s="628"/>
      <c r="BI15" s="628"/>
      <c r="BJ15" s="628"/>
      <c r="BK15" s="628"/>
      <c r="BL15" s="628"/>
      <c r="BM15" s="628"/>
      <c r="BN15" s="628"/>
      <c r="BO15" s="628"/>
      <c r="BP15" s="628"/>
      <c r="BQ15" s="628"/>
      <c r="BR15" s="628"/>
      <c r="BS15" s="628"/>
      <c r="BT15" s="628"/>
      <c r="BU15" s="628"/>
      <c r="BV15" s="628"/>
      <c r="BW15" s="628"/>
      <c r="BX15" s="628"/>
      <c r="BY15" s="628"/>
      <c r="BZ15" s="628"/>
      <c r="CA15" s="628"/>
      <c r="CB15" s="628"/>
      <c r="CC15" s="628"/>
      <c r="CD15" s="628"/>
      <c r="CE15" s="628"/>
      <c r="CF15" s="628"/>
      <c r="CG15" s="628"/>
      <c r="CH15" s="628"/>
      <c r="CI15" s="628"/>
      <c r="CJ15" s="628"/>
      <c r="CK15" s="628"/>
      <c r="CL15" s="628"/>
      <c r="CM15" s="628"/>
      <c r="CN15" s="628"/>
      <c r="CO15" s="628"/>
    </row>
    <row r="16" spans="1:93" s="144" customFormat="1" ht="15" customHeight="1" x14ac:dyDescent="0.25">
      <c r="A16" s="171"/>
      <c r="B16" s="629" t="s">
        <v>133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29"/>
      <c r="AJ16" s="629"/>
      <c r="AK16" s="629"/>
      <c r="AL16" s="629"/>
      <c r="AM16" s="629"/>
      <c r="AN16" s="629"/>
      <c r="AO16" s="629"/>
      <c r="AP16" s="629"/>
      <c r="AQ16" s="629"/>
      <c r="AR16" s="629"/>
      <c r="AS16" s="629"/>
      <c r="AT16" s="629"/>
      <c r="AU16" s="629"/>
      <c r="AV16" s="629"/>
      <c r="AW16" s="629"/>
      <c r="AX16" s="629"/>
      <c r="AY16" s="629"/>
      <c r="AZ16" s="629"/>
      <c r="BA16" s="629"/>
      <c r="BB16" s="629"/>
      <c r="BC16" s="629"/>
      <c r="BD16" s="629"/>
      <c r="BE16" s="629"/>
      <c r="BF16" s="630"/>
      <c r="BG16" s="628">
        <v>0</v>
      </c>
      <c r="BH16" s="628"/>
      <c r="BI16" s="628"/>
      <c r="BJ16" s="628"/>
      <c r="BK16" s="628"/>
      <c r="BL16" s="628"/>
      <c r="BM16" s="628"/>
      <c r="BN16" s="628"/>
      <c r="BO16" s="628"/>
      <c r="BP16" s="628"/>
      <c r="BQ16" s="628"/>
      <c r="BR16" s="628"/>
      <c r="BS16" s="628"/>
      <c r="BT16" s="628"/>
      <c r="BU16" s="628"/>
      <c r="BV16" s="628"/>
      <c r="BW16" s="628"/>
      <c r="BX16" s="628"/>
      <c r="BY16" s="628"/>
      <c r="BZ16" s="628"/>
      <c r="CA16" s="628"/>
      <c r="CB16" s="628"/>
      <c r="CC16" s="628"/>
      <c r="CD16" s="628"/>
      <c r="CE16" s="628"/>
      <c r="CF16" s="628"/>
      <c r="CG16" s="628"/>
      <c r="CH16" s="628"/>
      <c r="CI16" s="628"/>
      <c r="CJ16" s="628"/>
      <c r="CK16" s="628"/>
      <c r="CL16" s="628"/>
      <c r="CM16" s="628"/>
      <c r="CN16" s="628"/>
      <c r="CO16" s="628"/>
    </row>
    <row r="17" spans="1:93" s="144" customFormat="1" ht="15" customHeight="1" x14ac:dyDescent="0.25">
      <c r="A17" s="171"/>
      <c r="B17" s="629" t="s">
        <v>132</v>
      </c>
      <c r="C17" s="629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629"/>
      <c r="AB17" s="629"/>
      <c r="AC17" s="629"/>
      <c r="AD17" s="629"/>
      <c r="AE17" s="629"/>
      <c r="AF17" s="629"/>
      <c r="AG17" s="629"/>
      <c r="AH17" s="629"/>
      <c r="AI17" s="629"/>
      <c r="AJ17" s="629"/>
      <c r="AK17" s="629"/>
      <c r="AL17" s="629"/>
      <c r="AM17" s="629"/>
      <c r="AN17" s="629"/>
      <c r="AO17" s="629"/>
      <c r="AP17" s="629"/>
      <c r="AQ17" s="629"/>
      <c r="AR17" s="629"/>
      <c r="AS17" s="629"/>
      <c r="AT17" s="629"/>
      <c r="AU17" s="629"/>
      <c r="AV17" s="629"/>
      <c r="AW17" s="629"/>
      <c r="AX17" s="629"/>
      <c r="AY17" s="629"/>
      <c r="AZ17" s="629"/>
      <c r="BA17" s="629"/>
      <c r="BB17" s="629"/>
      <c r="BC17" s="629"/>
      <c r="BD17" s="629"/>
      <c r="BE17" s="629"/>
      <c r="BF17" s="630"/>
      <c r="BG17" s="628">
        <v>0</v>
      </c>
      <c r="BH17" s="628"/>
      <c r="BI17" s="628"/>
      <c r="BJ17" s="628"/>
      <c r="BK17" s="628"/>
      <c r="BL17" s="628"/>
      <c r="BM17" s="628"/>
      <c r="BN17" s="628"/>
      <c r="BO17" s="628"/>
      <c r="BP17" s="628"/>
      <c r="BQ17" s="628"/>
      <c r="BR17" s="628"/>
      <c r="BS17" s="628"/>
      <c r="BT17" s="628"/>
      <c r="BU17" s="628"/>
      <c r="BV17" s="628"/>
      <c r="BW17" s="628"/>
      <c r="BX17" s="628"/>
      <c r="BY17" s="628"/>
      <c r="BZ17" s="628"/>
      <c r="CA17" s="628"/>
      <c r="CB17" s="628"/>
      <c r="CC17" s="628"/>
      <c r="CD17" s="628"/>
      <c r="CE17" s="628"/>
      <c r="CF17" s="628"/>
      <c r="CG17" s="628"/>
      <c r="CH17" s="628"/>
      <c r="CI17" s="628"/>
      <c r="CJ17" s="628"/>
      <c r="CK17" s="628"/>
      <c r="CL17" s="628"/>
      <c r="CM17" s="628"/>
      <c r="CN17" s="628"/>
      <c r="CO17" s="628"/>
    </row>
    <row r="18" spans="1:93" s="144" customFormat="1" ht="15" customHeight="1" x14ac:dyDescent="0.25">
      <c r="A18" s="171"/>
      <c r="B18" s="629" t="s">
        <v>131</v>
      </c>
      <c r="C18" s="629"/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629"/>
      <c r="S18" s="629"/>
      <c r="T18" s="629"/>
      <c r="U18" s="629"/>
      <c r="V18" s="629"/>
      <c r="W18" s="629"/>
      <c r="X18" s="629"/>
      <c r="Y18" s="629"/>
      <c r="Z18" s="629"/>
      <c r="AA18" s="629"/>
      <c r="AB18" s="629"/>
      <c r="AC18" s="629"/>
      <c r="AD18" s="629"/>
      <c r="AE18" s="629"/>
      <c r="AF18" s="629"/>
      <c r="AG18" s="629"/>
      <c r="AH18" s="629"/>
      <c r="AI18" s="629"/>
      <c r="AJ18" s="629"/>
      <c r="AK18" s="629"/>
      <c r="AL18" s="629"/>
      <c r="AM18" s="629"/>
      <c r="AN18" s="629"/>
      <c r="AO18" s="629"/>
      <c r="AP18" s="629"/>
      <c r="AQ18" s="629"/>
      <c r="AR18" s="629"/>
      <c r="AS18" s="629"/>
      <c r="AT18" s="629"/>
      <c r="AU18" s="629"/>
      <c r="AV18" s="629"/>
      <c r="AW18" s="629"/>
      <c r="AX18" s="629"/>
      <c r="AY18" s="629"/>
      <c r="AZ18" s="629"/>
      <c r="BA18" s="629"/>
      <c r="BB18" s="629"/>
      <c r="BC18" s="629"/>
      <c r="BD18" s="629"/>
      <c r="BE18" s="629"/>
      <c r="BF18" s="630"/>
      <c r="BG18" s="628">
        <v>0</v>
      </c>
      <c r="BH18" s="628"/>
      <c r="BI18" s="628"/>
      <c r="BJ18" s="628"/>
      <c r="BK18" s="628"/>
      <c r="BL18" s="628"/>
      <c r="BM18" s="628"/>
      <c r="BN18" s="628"/>
      <c r="BO18" s="628"/>
      <c r="BP18" s="628"/>
      <c r="BQ18" s="628"/>
      <c r="BR18" s="628"/>
      <c r="BS18" s="628"/>
      <c r="BT18" s="628"/>
      <c r="BU18" s="628"/>
      <c r="BV18" s="628"/>
      <c r="BW18" s="628"/>
      <c r="BX18" s="628"/>
      <c r="BY18" s="628"/>
      <c r="BZ18" s="628"/>
      <c r="CA18" s="628"/>
      <c r="CB18" s="628"/>
      <c r="CC18" s="628"/>
      <c r="CD18" s="628"/>
      <c r="CE18" s="628"/>
      <c r="CF18" s="628"/>
      <c r="CG18" s="628"/>
      <c r="CH18" s="628"/>
      <c r="CI18" s="628"/>
      <c r="CJ18" s="628"/>
      <c r="CK18" s="628"/>
      <c r="CL18" s="628"/>
      <c r="CM18" s="628"/>
      <c r="CN18" s="628"/>
      <c r="CO18" s="628"/>
    </row>
    <row r="19" spans="1:93" s="144" customFormat="1" ht="15" customHeight="1" x14ac:dyDescent="0.25">
      <c r="A19" s="171"/>
      <c r="B19" s="629" t="s">
        <v>130</v>
      </c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629"/>
      <c r="AB19" s="629"/>
      <c r="AC19" s="629"/>
      <c r="AD19" s="629"/>
      <c r="AE19" s="629"/>
      <c r="AF19" s="629"/>
      <c r="AG19" s="629"/>
      <c r="AH19" s="629"/>
      <c r="AI19" s="629"/>
      <c r="AJ19" s="629"/>
      <c r="AK19" s="629"/>
      <c r="AL19" s="629"/>
      <c r="AM19" s="629"/>
      <c r="AN19" s="629"/>
      <c r="AO19" s="629"/>
      <c r="AP19" s="629"/>
      <c r="AQ19" s="629"/>
      <c r="AR19" s="629"/>
      <c r="AS19" s="629"/>
      <c r="AT19" s="629"/>
      <c r="AU19" s="629"/>
      <c r="AV19" s="629"/>
      <c r="AW19" s="629"/>
      <c r="AX19" s="629"/>
      <c r="AY19" s="629"/>
      <c r="AZ19" s="629"/>
      <c r="BA19" s="629"/>
      <c r="BB19" s="629"/>
      <c r="BC19" s="629"/>
      <c r="BD19" s="629"/>
      <c r="BE19" s="629"/>
      <c r="BF19" s="630"/>
      <c r="BG19" s="628">
        <v>0</v>
      </c>
      <c r="BH19" s="628"/>
      <c r="BI19" s="628"/>
      <c r="BJ19" s="628"/>
      <c r="BK19" s="628"/>
      <c r="BL19" s="628"/>
      <c r="BM19" s="628"/>
      <c r="BN19" s="628"/>
      <c r="BO19" s="628"/>
      <c r="BP19" s="628"/>
      <c r="BQ19" s="628"/>
      <c r="BR19" s="628"/>
      <c r="BS19" s="628"/>
      <c r="BT19" s="628"/>
      <c r="BU19" s="628"/>
      <c r="BV19" s="628"/>
      <c r="BW19" s="628"/>
      <c r="BX19" s="628"/>
      <c r="BY19" s="628"/>
      <c r="BZ19" s="628"/>
      <c r="CA19" s="628"/>
      <c r="CB19" s="628"/>
      <c r="CC19" s="628"/>
      <c r="CD19" s="628"/>
      <c r="CE19" s="628"/>
      <c r="CF19" s="628"/>
      <c r="CG19" s="628"/>
      <c r="CH19" s="628"/>
      <c r="CI19" s="628"/>
      <c r="CJ19" s="628"/>
      <c r="CK19" s="628"/>
      <c r="CL19" s="628"/>
      <c r="CM19" s="628"/>
      <c r="CN19" s="628"/>
      <c r="CO19" s="628"/>
    </row>
    <row r="20" spans="1:93" s="144" customFormat="1" ht="15" customHeight="1" x14ac:dyDescent="0.25">
      <c r="A20" s="171"/>
      <c r="B20" s="629" t="s">
        <v>129</v>
      </c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629"/>
      <c r="AB20" s="629"/>
      <c r="AC20" s="629"/>
      <c r="AD20" s="629"/>
      <c r="AE20" s="629"/>
      <c r="AF20" s="629"/>
      <c r="AG20" s="629"/>
      <c r="AH20" s="629"/>
      <c r="AI20" s="629"/>
      <c r="AJ20" s="629"/>
      <c r="AK20" s="629"/>
      <c r="AL20" s="629"/>
      <c r="AM20" s="629"/>
      <c r="AN20" s="629"/>
      <c r="AO20" s="629"/>
      <c r="AP20" s="629"/>
      <c r="AQ20" s="629"/>
      <c r="AR20" s="629"/>
      <c r="AS20" s="629"/>
      <c r="AT20" s="629"/>
      <c r="AU20" s="629"/>
      <c r="AV20" s="629"/>
      <c r="AW20" s="629"/>
      <c r="AX20" s="629"/>
      <c r="AY20" s="629"/>
      <c r="AZ20" s="629"/>
      <c r="BA20" s="629"/>
      <c r="BB20" s="629"/>
      <c r="BC20" s="629"/>
      <c r="BD20" s="629"/>
      <c r="BE20" s="629"/>
      <c r="BF20" s="630"/>
      <c r="BG20" s="628">
        <v>0</v>
      </c>
      <c r="BH20" s="628"/>
      <c r="BI20" s="628"/>
      <c r="BJ20" s="628"/>
      <c r="BK20" s="628"/>
      <c r="BL20" s="628"/>
      <c r="BM20" s="628"/>
      <c r="BN20" s="628"/>
      <c r="BO20" s="628"/>
      <c r="BP20" s="628"/>
      <c r="BQ20" s="628"/>
      <c r="BR20" s="628"/>
      <c r="BS20" s="628"/>
      <c r="BT20" s="628"/>
      <c r="BU20" s="628"/>
      <c r="BV20" s="628"/>
      <c r="BW20" s="628"/>
      <c r="BX20" s="628"/>
      <c r="BY20" s="628"/>
      <c r="BZ20" s="628"/>
      <c r="CA20" s="628"/>
      <c r="CB20" s="628"/>
      <c r="CC20" s="628"/>
      <c r="CD20" s="628"/>
      <c r="CE20" s="628"/>
      <c r="CF20" s="628"/>
      <c r="CG20" s="628"/>
      <c r="CH20" s="628"/>
      <c r="CI20" s="628"/>
      <c r="CJ20" s="628"/>
      <c r="CK20" s="628"/>
      <c r="CL20" s="628"/>
      <c r="CM20" s="628"/>
      <c r="CN20" s="628"/>
      <c r="CO20" s="628"/>
    </row>
    <row r="21" spans="1:93" s="144" customFormat="1" ht="15" customHeight="1" x14ac:dyDescent="0.25">
      <c r="A21" s="171"/>
      <c r="B21" s="629" t="s">
        <v>128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629"/>
      <c r="AA21" s="629"/>
      <c r="AB21" s="629"/>
      <c r="AC21" s="629"/>
      <c r="AD21" s="629"/>
      <c r="AE21" s="629"/>
      <c r="AF21" s="629"/>
      <c r="AG21" s="629"/>
      <c r="AH21" s="629"/>
      <c r="AI21" s="629"/>
      <c r="AJ21" s="629"/>
      <c r="AK21" s="629"/>
      <c r="AL21" s="629"/>
      <c r="AM21" s="629"/>
      <c r="AN21" s="629"/>
      <c r="AO21" s="629"/>
      <c r="AP21" s="629"/>
      <c r="AQ21" s="629"/>
      <c r="AR21" s="629"/>
      <c r="AS21" s="629"/>
      <c r="AT21" s="629"/>
      <c r="AU21" s="629"/>
      <c r="AV21" s="629"/>
      <c r="AW21" s="629"/>
      <c r="AX21" s="629"/>
      <c r="AY21" s="629"/>
      <c r="AZ21" s="629"/>
      <c r="BA21" s="629"/>
      <c r="BB21" s="629"/>
      <c r="BC21" s="629"/>
      <c r="BD21" s="629"/>
      <c r="BE21" s="629"/>
      <c r="BF21" s="630"/>
      <c r="BG21" s="628">
        <v>0</v>
      </c>
      <c r="BH21" s="628"/>
      <c r="BI21" s="628"/>
      <c r="BJ21" s="628"/>
      <c r="BK21" s="628"/>
      <c r="BL21" s="628"/>
      <c r="BM21" s="628"/>
      <c r="BN21" s="628"/>
      <c r="BO21" s="628"/>
      <c r="BP21" s="628"/>
      <c r="BQ21" s="628"/>
      <c r="BR21" s="628"/>
      <c r="BS21" s="628"/>
      <c r="BT21" s="628"/>
      <c r="BU21" s="628"/>
      <c r="BV21" s="628"/>
      <c r="BW21" s="628"/>
      <c r="BX21" s="628"/>
      <c r="BY21" s="628"/>
      <c r="BZ21" s="628"/>
      <c r="CA21" s="628"/>
      <c r="CB21" s="628"/>
      <c r="CC21" s="628"/>
      <c r="CD21" s="628"/>
      <c r="CE21" s="628"/>
      <c r="CF21" s="628"/>
      <c r="CG21" s="628"/>
      <c r="CH21" s="628"/>
      <c r="CI21" s="628"/>
      <c r="CJ21" s="628"/>
      <c r="CK21" s="628"/>
      <c r="CL21" s="628"/>
      <c r="CM21" s="628"/>
      <c r="CN21" s="628"/>
      <c r="CO21" s="628"/>
    </row>
    <row r="22" spans="1:93" s="144" customFormat="1" ht="15" customHeight="1" x14ac:dyDescent="0.25">
      <c r="A22" s="171"/>
      <c r="B22" s="629" t="s">
        <v>127</v>
      </c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629"/>
      <c r="AB22" s="629"/>
      <c r="AC22" s="629"/>
      <c r="AD22" s="629"/>
      <c r="AE22" s="629"/>
      <c r="AF22" s="629"/>
      <c r="AG22" s="629"/>
      <c r="AH22" s="629"/>
      <c r="AI22" s="629"/>
      <c r="AJ22" s="629"/>
      <c r="AK22" s="629"/>
      <c r="AL22" s="629"/>
      <c r="AM22" s="629"/>
      <c r="AN22" s="629"/>
      <c r="AO22" s="629"/>
      <c r="AP22" s="629"/>
      <c r="AQ22" s="629"/>
      <c r="AR22" s="629"/>
      <c r="AS22" s="629"/>
      <c r="AT22" s="629"/>
      <c r="AU22" s="629"/>
      <c r="AV22" s="629"/>
      <c r="AW22" s="629"/>
      <c r="AX22" s="629"/>
      <c r="AY22" s="629"/>
      <c r="AZ22" s="629"/>
      <c r="BA22" s="629"/>
      <c r="BB22" s="629"/>
      <c r="BC22" s="629"/>
      <c r="BD22" s="629"/>
      <c r="BE22" s="629"/>
      <c r="BF22" s="630"/>
      <c r="BG22" s="628">
        <v>0</v>
      </c>
      <c r="BH22" s="628"/>
      <c r="BI22" s="628"/>
      <c r="BJ22" s="628"/>
      <c r="BK22" s="628"/>
      <c r="BL22" s="628"/>
      <c r="BM22" s="628"/>
      <c r="BN22" s="628"/>
      <c r="BO22" s="628"/>
      <c r="BP22" s="628"/>
      <c r="BQ22" s="628"/>
      <c r="BR22" s="628"/>
      <c r="BS22" s="628"/>
      <c r="BT22" s="628"/>
      <c r="BU22" s="628"/>
      <c r="BV22" s="628"/>
      <c r="BW22" s="628"/>
      <c r="BX22" s="628"/>
      <c r="BY22" s="628"/>
      <c r="BZ22" s="628"/>
      <c r="CA22" s="628"/>
      <c r="CB22" s="628"/>
      <c r="CC22" s="628"/>
      <c r="CD22" s="628"/>
      <c r="CE22" s="628"/>
      <c r="CF22" s="628"/>
      <c r="CG22" s="628"/>
      <c r="CH22" s="628"/>
      <c r="CI22" s="628"/>
      <c r="CJ22" s="628"/>
      <c r="CK22" s="628"/>
      <c r="CL22" s="628"/>
      <c r="CM22" s="628"/>
      <c r="CN22" s="628"/>
      <c r="CO22" s="628"/>
    </row>
    <row r="23" spans="1:93" s="144" customFormat="1" ht="15" customHeight="1" x14ac:dyDescent="0.25">
      <c r="A23" s="171"/>
      <c r="B23" s="629" t="s">
        <v>126</v>
      </c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629"/>
      <c r="AB23" s="629"/>
      <c r="AC23" s="629"/>
      <c r="AD23" s="629"/>
      <c r="AE23" s="629"/>
      <c r="AF23" s="629"/>
      <c r="AG23" s="629"/>
      <c r="AH23" s="629"/>
      <c r="AI23" s="629"/>
      <c r="AJ23" s="629"/>
      <c r="AK23" s="629"/>
      <c r="AL23" s="629"/>
      <c r="AM23" s="629"/>
      <c r="AN23" s="629"/>
      <c r="AO23" s="629"/>
      <c r="AP23" s="629"/>
      <c r="AQ23" s="629"/>
      <c r="AR23" s="629"/>
      <c r="AS23" s="629"/>
      <c r="AT23" s="629"/>
      <c r="AU23" s="629"/>
      <c r="AV23" s="629"/>
      <c r="AW23" s="629"/>
      <c r="AX23" s="629"/>
      <c r="AY23" s="629"/>
      <c r="AZ23" s="629"/>
      <c r="BA23" s="629"/>
      <c r="BB23" s="629"/>
      <c r="BC23" s="629"/>
      <c r="BD23" s="629"/>
      <c r="BE23" s="629"/>
      <c r="BF23" s="630"/>
      <c r="BG23" s="628">
        <v>0</v>
      </c>
      <c r="BH23" s="628"/>
      <c r="BI23" s="628"/>
      <c r="BJ23" s="628"/>
      <c r="BK23" s="628"/>
      <c r="BL23" s="628"/>
      <c r="BM23" s="628"/>
      <c r="BN23" s="628"/>
      <c r="BO23" s="628"/>
      <c r="BP23" s="628"/>
      <c r="BQ23" s="628"/>
      <c r="BR23" s="628"/>
      <c r="BS23" s="628"/>
      <c r="BT23" s="628"/>
      <c r="BU23" s="628"/>
      <c r="BV23" s="628"/>
      <c r="BW23" s="628"/>
      <c r="BX23" s="628"/>
      <c r="BY23" s="628"/>
      <c r="BZ23" s="628"/>
      <c r="CA23" s="628"/>
      <c r="CB23" s="628"/>
      <c r="CC23" s="628"/>
      <c r="CD23" s="628"/>
      <c r="CE23" s="628"/>
      <c r="CF23" s="628"/>
      <c r="CG23" s="628"/>
      <c r="CH23" s="628"/>
      <c r="CI23" s="628"/>
      <c r="CJ23" s="628"/>
      <c r="CK23" s="628"/>
      <c r="CL23" s="628"/>
      <c r="CM23" s="628"/>
      <c r="CN23" s="628"/>
      <c r="CO23" s="628"/>
    </row>
    <row r="24" spans="1:93" s="144" customFormat="1" ht="15" customHeight="1" x14ac:dyDescent="0.25">
      <c r="A24" s="171"/>
      <c r="B24" s="629" t="s">
        <v>125</v>
      </c>
      <c r="C24" s="629"/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29"/>
      <c r="T24" s="629"/>
      <c r="U24" s="629"/>
      <c r="V24" s="629"/>
      <c r="W24" s="629"/>
      <c r="X24" s="629"/>
      <c r="Y24" s="629"/>
      <c r="Z24" s="629"/>
      <c r="AA24" s="629"/>
      <c r="AB24" s="629"/>
      <c r="AC24" s="629"/>
      <c r="AD24" s="629"/>
      <c r="AE24" s="629"/>
      <c r="AF24" s="629"/>
      <c r="AG24" s="629"/>
      <c r="AH24" s="629"/>
      <c r="AI24" s="629"/>
      <c r="AJ24" s="629"/>
      <c r="AK24" s="629"/>
      <c r="AL24" s="629"/>
      <c r="AM24" s="629"/>
      <c r="AN24" s="629"/>
      <c r="AO24" s="629"/>
      <c r="AP24" s="629"/>
      <c r="AQ24" s="629"/>
      <c r="AR24" s="629"/>
      <c r="AS24" s="629"/>
      <c r="AT24" s="629"/>
      <c r="AU24" s="629"/>
      <c r="AV24" s="629"/>
      <c r="AW24" s="629"/>
      <c r="AX24" s="629"/>
      <c r="AY24" s="629"/>
      <c r="AZ24" s="629"/>
      <c r="BA24" s="629"/>
      <c r="BB24" s="629"/>
      <c r="BC24" s="629"/>
      <c r="BD24" s="629"/>
      <c r="BE24" s="629"/>
      <c r="BF24" s="630"/>
      <c r="BG24" s="628">
        <v>12655</v>
      </c>
      <c r="BH24" s="628"/>
      <c r="BI24" s="628"/>
      <c r="BJ24" s="628"/>
      <c r="BK24" s="628"/>
      <c r="BL24" s="628"/>
      <c r="BM24" s="628"/>
      <c r="BN24" s="628"/>
      <c r="BO24" s="628"/>
      <c r="BP24" s="628"/>
      <c r="BQ24" s="628"/>
      <c r="BR24" s="628"/>
      <c r="BS24" s="628"/>
      <c r="BT24" s="628"/>
      <c r="BU24" s="628"/>
      <c r="BV24" s="628"/>
      <c r="BW24" s="628"/>
      <c r="BX24" s="628"/>
      <c r="BY24" s="628"/>
      <c r="BZ24" s="628"/>
      <c r="CA24" s="628"/>
      <c r="CB24" s="628"/>
      <c r="CC24" s="628"/>
      <c r="CD24" s="628"/>
      <c r="CE24" s="628"/>
      <c r="CF24" s="628"/>
      <c r="CG24" s="628"/>
      <c r="CH24" s="628"/>
      <c r="CI24" s="628"/>
      <c r="CJ24" s="628"/>
      <c r="CK24" s="628"/>
      <c r="CL24" s="628"/>
      <c r="CM24" s="628"/>
      <c r="CN24" s="628"/>
      <c r="CO24" s="628"/>
    </row>
    <row r="25" spans="1:93" s="144" customFormat="1" ht="15" customHeight="1" x14ac:dyDescent="0.25">
      <c r="A25" s="171"/>
      <c r="B25" s="629" t="s">
        <v>96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629"/>
      <c r="AB25" s="629"/>
      <c r="AC25" s="629"/>
      <c r="AD25" s="629"/>
      <c r="AE25" s="629"/>
      <c r="AF25" s="629"/>
      <c r="AG25" s="629"/>
      <c r="AH25" s="629"/>
      <c r="AI25" s="629"/>
      <c r="AJ25" s="629"/>
      <c r="AK25" s="629"/>
      <c r="AL25" s="629"/>
      <c r="AM25" s="629"/>
      <c r="AN25" s="629"/>
      <c r="AO25" s="629"/>
      <c r="AP25" s="629"/>
      <c r="AQ25" s="629"/>
      <c r="AR25" s="629"/>
      <c r="AS25" s="629"/>
      <c r="AT25" s="629"/>
      <c r="AU25" s="629"/>
      <c r="AV25" s="629"/>
      <c r="AW25" s="629"/>
      <c r="AX25" s="629"/>
      <c r="AY25" s="629"/>
      <c r="AZ25" s="629"/>
      <c r="BA25" s="629"/>
      <c r="BB25" s="629"/>
      <c r="BC25" s="629"/>
      <c r="BD25" s="629"/>
      <c r="BE25" s="629"/>
      <c r="BF25" s="630"/>
      <c r="BG25" s="628">
        <f>BG24+BG15</f>
        <v>12655</v>
      </c>
      <c r="BH25" s="628"/>
      <c r="BI25" s="628"/>
      <c r="BJ25" s="628"/>
      <c r="BK25" s="628"/>
      <c r="BL25" s="628"/>
      <c r="BM25" s="628"/>
      <c r="BN25" s="628"/>
      <c r="BO25" s="628"/>
      <c r="BP25" s="628"/>
      <c r="BQ25" s="628"/>
      <c r="BR25" s="628"/>
      <c r="BS25" s="628"/>
      <c r="BT25" s="628"/>
      <c r="BU25" s="628"/>
      <c r="BV25" s="628"/>
      <c r="BW25" s="628"/>
      <c r="BX25" s="628"/>
      <c r="BY25" s="628"/>
      <c r="BZ25" s="628"/>
      <c r="CA25" s="628"/>
      <c r="CB25" s="628"/>
      <c r="CC25" s="628"/>
      <c r="CD25" s="628"/>
      <c r="CE25" s="628"/>
      <c r="CF25" s="628"/>
      <c r="CG25" s="628"/>
      <c r="CH25" s="628"/>
      <c r="CI25" s="628"/>
      <c r="CJ25" s="628"/>
      <c r="CK25" s="628"/>
      <c r="CL25" s="628"/>
      <c r="CM25" s="628"/>
      <c r="CN25" s="628"/>
      <c r="CO25" s="628"/>
    </row>
    <row r="27" spans="1:93" ht="15" x14ac:dyDescent="0.25">
      <c r="A27" s="1"/>
      <c r="B27" s="1"/>
      <c r="C27" s="5"/>
      <c r="D27" s="5"/>
      <c r="E27" s="5"/>
      <c r="F27" s="5"/>
      <c r="G27" s="5"/>
      <c r="H27" s="5"/>
      <c r="I27" s="5"/>
      <c r="J27" s="5"/>
    </row>
    <row r="28" spans="1:93" x14ac:dyDescent="0.2">
      <c r="A28" s="3"/>
      <c r="B28" s="3"/>
    </row>
  </sheetData>
  <mergeCells count="32">
    <mergeCell ref="A5:AW5"/>
    <mergeCell ref="Z7:AC7"/>
    <mergeCell ref="AD7:CF7"/>
    <mergeCell ref="M7:Y7"/>
    <mergeCell ref="B25:BF25"/>
    <mergeCell ref="BG25:CO25"/>
    <mergeCell ref="B22:BF22"/>
    <mergeCell ref="BG22:CO22"/>
    <mergeCell ref="B23:BF23"/>
    <mergeCell ref="BG23:CO23"/>
    <mergeCell ref="B24:BF24"/>
    <mergeCell ref="BG24:CO24"/>
    <mergeCell ref="B19:BF19"/>
    <mergeCell ref="BG19:CO19"/>
    <mergeCell ref="B20:BF20"/>
    <mergeCell ref="BG20:CO20"/>
    <mergeCell ref="B21:BF21"/>
    <mergeCell ref="BG21:CO21"/>
    <mergeCell ref="B16:BF16"/>
    <mergeCell ref="BG16:CO16"/>
    <mergeCell ref="B17:BF17"/>
    <mergeCell ref="BG17:CO17"/>
    <mergeCell ref="B18:BF18"/>
    <mergeCell ref="BG18:CO18"/>
    <mergeCell ref="AX6:CO6"/>
    <mergeCell ref="A8:CO8"/>
    <mergeCell ref="AM9:BZ9"/>
    <mergeCell ref="BG15:CO15"/>
    <mergeCell ref="B15:BF15"/>
    <mergeCell ref="AM10:BZ10"/>
    <mergeCell ref="A14:BF14"/>
    <mergeCell ref="BG14:CO14"/>
  </mergeCells>
  <pageMargins left="0.78740157480314965" right="0.51181102362204722" top="0.59055118110236227" bottom="0.39370078740157483" header="0.19685039370078741" footer="0.19685039370078741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8"/>
  <sheetViews>
    <sheetView view="pageBreakPreview" zoomScaleNormal="100" zoomScaleSheetLayoutView="100" workbookViewId="0">
      <selection activeCell="EY18" sqref="EY18"/>
    </sheetView>
  </sheetViews>
  <sheetFormatPr defaultColWidth="0.85546875" defaultRowHeight="12.75" x14ac:dyDescent="0.2"/>
  <cols>
    <col min="1" max="93" width="1" style="2" customWidth="1"/>
    <col min="94" max="16384" width="0.85546875" style="2"/>
  </cols>
  <sheetData>
    <row r="1" spans="1:93" s="5" customFormat="1" ht="15" x14ac:dyDescent="0.25">
      <c r="CO1" s="59" t="s">
        <v>316</v>
      </c>
    </row>
    <row r="2" spans="1:93" s="5" customFormat="1" ht="10.5" customHeight="1" x14ac:dyDescent="0.25">
      <c r="CO2" s="60" t="s">
        <v>110</v>
      </c>
    </row>
    <row r="3" spans="1:93" s="5" customFormat="1" ht="15" x14ac:dyDescent="0.25">
      <c r="CO3" s="29" t="s">
        <v>140</v>
      </c>
    </row>
    <row r="4" spans="1:93" s="5" customFormat="1" ht="15" x14ac:dyDescent="0.25">
      <c r="CO4" s="29"/>
    </row>
    <row r="5" spans="1:93" s="262" customFormat="1" ht="21.75" customHeight="1" x14ac:dyDescent="0.2">
      <c r="A5" s="632" t="s">
        <v>320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  <c r="AD5" s="632"/>
      <c r="AE5" s="632"/>
      <c r="AF5" s="632"/>
      <c r="AG5" s="632"/>
      <c r="AH5" s="632"/>
      <c r="AI5" s="632"/>
      <c r="AJ5" s="632"/>
      <c r="AK5" s="632"/>
      <c r="AL5" s="632"/>
      <c r="AM5" s="632"/>
      <c r="AN5" s="632"/>
      <c r="AO5" s="632"/>
      <c r="AP5" s="632"/>
      <c r="AQ5" s="632"/>
      <c r="AR5" s="632"/>
      <c r="AS5" s="632"/>
      <c r="AT5" s="632"/>
      <c r="AU5" s="632"/>
      <c r="AV5" s="632"/>
      <c r="AW5" s="632"/>
      <c r="AX5" s="261" t="s">
        <v>120</v>
      </c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</row>
    <row r="6" spans="1:93" s="103" customFormat="1" ht="11.25" customHeight="1" x14ac:dyDescent="0.2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AX6" s="595" t="s">
        <v>13</v>
      </c>
      <c r="AY6" s="595"/>
      <c r="AZ6" s="595"/>
      <c r="BA6" s="595"/>
      <c r="BB6" s="595"/>
      <c r="BC6" s="595"/>
      <c r="BD6" s="595"/>
      <c r="BE6" s="595"/>
      <c r="BF6" s="595"/>
      <c r="BG6" s="595"/>
      <c r="BH6" s="595"/>
      <c r="BI6" s="595"/>
      <c r="BJ6" s="595"/>
      <c r="BK6" s="595"/>
      <c r="BL6" s="595"/>
      <c r="BM6" s="595"/>
      <c r="BN6" s="595"/>
      <c r="BO6" s="595"/>
      <c r="BP6" s="595"/>
      <c r="BQ6" s="595"/>
      <c r="BR6" s="595"/>
      <c r="BS6" s="595"/>
      <c r="BT6" s="595"/>
      <c r="BU6" s="595"/>
      <c r="BV6" s="595"/>
      <c r="BW6" s="595"/>
      <c r="BX6" s="595"/>
      <c r="BY6" s="595"/>
      <c r="BZ6" s="595"/>
      <c r="CA6" s="595"/>
      <c r="CB6" s="595"/>
      <c r="CC6" s="595"/>
      <c r="CD6" s="595"/>
      <c r="CE6" s="595"/>
      <c r="CF6" s="595"/>
      <c r="CG6" s="595"/>
      <c r="CH6" s="595"/>
      <c r="CI6" s="595"/>
      <c r="CJ6" s="595"/>
      <c r="CK6" s="595"/>
      <c r="CL6" s="595"/>
      <c r="CM6" s="595"/>
      <c r="CN6" s="595"/>
      <c r="CO6" s="595"/>
    </row>
    <row r="7" spans="1:93" s="103" customFormat="1" ht="15.75" x14ac:dyDescent="0.25">
      <c r="M7" s="634" t="s">
        <v>381</v>
      </c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5" t="s">
        <v>68</v>
      </c>
      <c r="AA7" s="635"/>
      <c r="AB7" s="635"/>
      <c r="AC7" s="635"/>
      <c r="AD7" s="594" t="s">
        <v>319</v>
      </c>
      <c r="AE7" s="594"/>
      <c r="AF7" s="594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/>
      <c r="AU7" s="594"/>
      <c r="AV7" s="594"/>
      <c r="AW7" s="594"/>
      <c r="AX7" s="594"/>
      <c r="AY7" s="594"/>
      <c r="AZ7" s="594"/>
      <c r="BA7" s="594"/>
      <c r="BB7" s="594"/>
      <c r="BC7" s="594"/>
      <c r="BD7" s="594"/>
      <c r="BE7" s="594"/>
      <c r="BF7" s="594"/>
      <c r="BG7" s="594"/>
      <c r="BH7" s="594"/>
      <c r="BI7" s="594"/>
      <c r="BJ7" s="594"/>
      <c r="BK7" s="594"/>
      <c r="BL7" s="594"/>
      <c r="BM7" s="594"/>
      <c r="BN7" s="594"/>
      <c r="BO7" s="594"/>
      <c r="BP7" s="594"/>
      <c r="BQ7" s="594"/>
      <c r="BR7" s="594"/>
      <c r="BS7" s="594"/>
      <c r="BT7" s="594"/>
      <c r="BU7" s="594"/>
      <c r="BV7" s="594"/>
      <c r="BW7" s="594"/>
      <c r="BX7" s="594"/>
      <c r="BY7" s="594"/>
      <c r="BZ7" s="594"/>
      <c r="CA7" s="594"/>
      <c r="CB7" s="594"/>
      <c r="CC7" s="594"/>
      <c r="CD7" s="594"/>
      <c r="CE7" s="594"/>
      <c r="CF7" s="594"/>
      <c r="CG7" s="265"/>
      <c r="CH7" s="265"/>
      <c r="CI7" s="265"/>
      <c r="CJ7" s="265"/>
      <c r="CK7" s="265"/>
      <c r="CL7" s="265"/>
      <c r="CM7" s="265"/>
      <c r="CN7" s="264"/>
      <c r="CO7" s="264"/>
    </row>
    <row r="8" spans="1:93" s="103" customFormat="1" ht="15.75" x14ac:dyDescent="0.25">
      <c r="A8" s="590" t="s">
        <v>321</v>
      </c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0"/>
      <c r="Z8" s="590"/>
      <c r="AA8" s="590"/>
      <c r="AB8" s="590"/>
      <c r="AC8" s="590"/>
      <c r="AD8" s="590"/>
      <c r="AE8" s="590"/>
      <c r="AF8" s="590"/>
      <c r="AG8" s="590"/>
      <c r="AH8" s="590"/>
      <c r="AI8" s="590"/>
      <c r="AJ8" s="590"/>
      <c r="AK8" s="590"/>
      <c r="AL8" s="590"/>
      <c r="AM8" s="590"/>
      <c r="AN8" s="590"/>
      <c r="AO8" s="590"/>
      <c r="AP8" s="590"/>
      <c r="AQ8" s="590"/>
      <c r="AR8" s="590"/>
      <c r="AS8" s="590"/>
      <c r="AT8" s="590"/>
      <c r="AU8" s="590"/>
      <c r="AV8" s="590"/>
      <c r="AW8" s="590"/>
      <c r="AX8" s="590"/>
      <c r="AY8" s="590"/>
      <c r="AZ8" s="590"/>
      <c r="BA8" s="590"/>
      <c r="BB8" s="590"/>
      <c r="BC8" s="590"/>
      <c r="BD8" s="590"/>
      <c r="BE8" s="590"/>
      <c r="BF8" s="590"/>
      <c r="BG8" s="590"/>
      <c r="BH8" s="590"/>
      <c r="BI8" s="590"/>
      <c r="BJ8" s="590"/>
      <c r="BK8" s="590"/>
      <c r="BL8" s="590"/>
      <c r="BM8" s="590"/>
      <c r="BN8" s="590"/>
      <c r="BO8" s="590"/>
      <c r="BP8" s="590"/>
      <c r="BQ8" s="590"/>
      <c r="BR8" s="590"/>
      <c r="BS8" s="590"/>
      <c r="BT8" s="590"/>
      <c r="BU8" s="590"/>
      <c r="BV8" s="590"/>
      <c r="BW8" s="590"/>
      <c r="BX8" s="590"/>
      <c r="BY8" s="590"/>
      <c r="BZ8" s="590"/>
      <c r="CA8" s="590"/>
      <c r="CB8" s="590"/>
      <c r="CC8" s="590"/>
      <c r="CD8" s="590"/>
      <c r="CE8" s="590"/>
      <c r="CF8" s="590"/>
      <c r="CG8" s="590"/>
      <c r="CH8" s="590"/>
      <c r="CI8" s="590"/>
      <c r="CJ8" s="590"/>
      <c r="CK8" s="590"/>
      <c r="CL8" s="590"/>
      <c r="CM8" s="590"/>
      <c r="CN8" s="590"/>
      <c r="CO8" s="590"/>
    </row>
    <row r="9" spans="1:93" s="103" customFormat="1" ht="15.75" customHeight="1" x14ac:dyDescent="0.2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U9" s="264"/>
      <c r="V9" s="264"/>
      <c r="W9" s="264"/>
      <c r="X9" s="264"/>
      <c r="Y9" s="264"/>
      <c r="Z9" s="264"/>
      <c r="AA9" s="264"/>
      <c r="AB9" s="264"/>
      <c r="AC9" s="2"/>
      <c r="AD9" s="264"/>
      <c r="AE9" s="264"/>
      <c r="AF9" s="264"/>
      <c r="AG9" s="264"/>
      <c r="AH9" s="264"/>
      <c r="AI9" s="264"/>
      <c r="AJ9" s="264"/>
      <c r="AK9" s="264"/>
      <c r="AL9" s="263" t="s">
        <v>318</v>
      </c>
      <c r="AM9" s="591" t="s">
        <v>193</v>
      </c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91"/>
      <c r="BS9" s="591"/>
      <c r="BT9" s="591"/>
      <c r="BU9" s="591"/>
      <c r="BV9" s="591"/>
      <c r="BW9" s="591"/>
      <c r="BX9" s="591"/>
      <c r="BY9" s="591"/>
      <c r="BZ9" s="591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</row>
    <row r="10" spans="1:93" s="103" customFormat="1" ht="11.25" customHeight="1" x14ac:dyDescent="0.2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95" t="s">
        <v>145</v>
      </c>
      <c r="AN10" s="595"/>
      <c r="AO10" s="595"/>
      <c r="AP10" s="595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5"/>
      <c r="BB10" s="595"/>
      <c r="BC10" s="595"/>
      <c r="BD10" s="595"/>
      <c r="BE10" s="595"/>
      <c r="BF10" s="595"/>
      <c r="BG10" s="595"/>
      <c r="BH10" s="595"/>
      <c r="BI10" s="595"/>
      <c r="BJ10" s="595"/>
      <c r="BK10" s="595"/>
      <c r="BL10" s="595"/>
      <c r="BM10" s="595"/>
      <c r="BN10" s="595"/>
      <c r="BO10" s="595"/>
      <c r="BP10" s="595"/>
      <c r="BQ10" s="595"/>
      <c r="BR10" s="595"/>
      <c r="BS10" s="595"/>
      <c r="BT10" s="595"/>
      <c r="BU10" s="595"/>
      <c r="BV10" s="595"/>
      <c r="BW10" s="595"/>
      <c r="BX10" s="595"/>
      <c r="BY10" s="595"/>
      <c r="BZ10" s="595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</row>
    <row r="11" spans="1:93" s="5" customFormat="1" ht="15" customHeight="1" x14ac:dyDescent="0.25">
      <c r="A11" s="5" t="s">
        <v>146</v>
      </c>
      <c r="C11" s="172" t="s">
        <v>172</v>
      </c>
      <c r="D11" s="172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</row>
    <row r="12" spans="1:93" ht="11.25" customHeight="1" x14ac:dyDescent="0.2">
      <c r="A12" s="44"/>
      <c r="B12" s="44"/>
      <c r="C12" s="105" t="s">
        <v>71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</row>
    <row r="13" spans="1:93" ht="15" x14ac:dyDescent="0.25">
      <c r="N13" s="5"/>
      <c r="BG13" s="636" t="s">
        <v>687</v>
      </c>
      <c r="BH13" s="636"/>
      <c r="BI13" s="636"/>
      <c r="BJ13" s="636"/>
      <c r="BK13" s="636"/>
      <c r="BL13" s="636"/>
      <c r="BM13" s="636"/>
      <c r="BN13" s="636"/>
      <c r="BO13" s="636"/>
      <c r="BP13" s="636"/>
      <c r="BQ13" s="636"/>
      <c r="BR13" s="636"/>
      <c r="BS13" s="636"/>
      <c r="BT13" s="636"/>
      <c r="BU13" s="636"/>
      <c r="BV13" s="636"/>
      <c r="BW13" s="636"/>
      <c r="BX13" s="636"/>
      <c r="BY13" s="636"/>
      <c r="BZ13" s="636"/>
      <c r="CA13" s="636"/>
      <c r="CB13" s="636"/>
      <c r="CC13" s="636"/>
      <c r="CD13" s="636"/>
      <c r="CE13" s="636"/>
      <c r="CF13" s="636"/>
      <c r="CG13" s="636"/>
      <c r="CH13" s="636"/>
      <c r="CI13" s="636"/>
      <c r="CJ13" s="636"/>
      <c r="CK13" s="636"/>
      <c r="CL13" s="636"/>
      <c r="CM13" s="636"/>
      <c r="CN13" s="636"/>
      <c r="CO13" s="636"/>
    </row>
    <row r="14" spans="1:93" s="173" customFormat="1" ht="14.25" customHeight="1" x14ac:dyDescent="0.2">
      <c r="A14" s="631" t="s">
        <v>317</v>
      </c>
      <c r="B14" s="631"/>
      <c r="C14" s="631"/>
      <c r="D14" s="631"/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31"/>
      <c r="P14" s="631"/>
      <c r="Q14" s="631"/>
      <c r="R14" s="631"/>
      <c r="S14" s="631"/>
      <c r="T14" s="631"/>
      <c r="U14" s="631"/>
      <c r="V14" s="631"/>
      <c r="W14" s="631"/>
      <c r="X14" s="631"/>
      <c r="Y14" s="631"/>
      <c r="Z14" s="631"/>
      <c r="AA14" s="631"/>
      <c r="AB14" s="631"/>
      <c r="AC14" s="631"/>
      <c r="AD14" s="631"/>
      <c r="AE14" s="631"/>
      <c r="AF14" s="631"/>
      <c r="AG14" s="631"/>
      <c r="AH14" s="631"/>
      <c r="AI14" s="631"/>
      <c r="AJ14" s="631"/>
      <c r="AK14" s="631"/>
      <c r="AL14" s="631"/>
      <c r="AM14" s="631"/>
      <c r="AN14" s="631"/>
      <c r="AO14" s="631"/>
      <c r="AP14" s="631"/>
      <c r="AQ14" s="631"/>
      <c r="AR14" s="631"/>
      <c r="AS14" s="631"/>
      <c r="AT14" s="631"/>
      <c r="AU14" s="631"/>
      <c r="AV14" s="631"/>
      <c r="AW14" s="631"/>
      <c r="AX14" s="631"/>
      <c r="AY14" s="631"/>
      <c r="AZ14" s="631"/>
      <c r="BA14" s="631"/>
      <c r="BB14" s="631"/>
      <c r="BC14" s="631"/>
      <c r="BD14" s="631"/>
      <c r="BE14" s="631"/>
      <c r="BF14" s="631"/>
      <c r="BG14" s="631" t="s">
        <v>372</v>
      </c>
      <c r="BH14" s="631"/>
      <c r="BI14" s="631"/>
      <c r="BJ14" s="631"/>
      <c r="BK14" s="631"/>
      <c r="BL14" s="631"/>
      <c r="BM14" s="631"/>
      <c r="BN14" s="631"/>
      <c r="BO14" s="631"/>
      <c r="BP14" s="631"/>
      <c r="BQ14" s="631"/>
      <c r="BR14" s="631"/>
      <c r="BS14" s="631"/>
      <c r="BT14" s="631"/>
      <c r="BU14" s="631"/>
      <c r="BV14" s="631"/>
      <c r="BW14" s="631"/>
      <c r="BX14" s="631"/>
      <c r="BY14" s="631"/>
      <c r="BZ14" s="631"/>
      <c r="CA14" s="631"/>
      <c r="CB14" s="631"/>
      <c r="CC14" s="631"/>
      <c r="CD14" s="631"/>
      <c r="CE14" s="631"/>
      <c r="CF14" s="631"/>
      <c r="CG14" s="631"/>
      <c r="CH14" s="631"/>
      <c r="CI14" s="631"/>
      <c r="CJ14" s="631"/>
      <c r="CK14" s="631"/>
      <c r="CL14" s="631"/>
      <c r="CM14" s="631"/>
      <c r="CN14" s="631"/>
      <c r="CO14" s="631"/>
    </row>
    <row r="15" spans="1:93" s="144" customFormat="1" ht="15" customHeight="1" x14ac:dyDescent="0.25">
      <c r="A15" s="171"/>
      <c r="B15" s="629" t="s">
        <v>134</v>
      </c>
      <c r="C15" s="629"/>
      <c r="D15" s="629"/>
      <c r="E15" s="629"/>
      <c r="F15" s="629"/>
      <c r="G15" s="629"/>
      <c r="H15" s="629"/>
      <c r="I15" s="629"/>
      <c r="J15" s="629"/>
      <c r="K15" s="629"/>
      <c r="L15" s="629"/>
      <c r="M15" s="629"/>
      <c r="N15" s="629"/>
      <c r="O15" s="629"/>
      <c r="P15" s="629"/>
      <c r="Q15" s="629"/>
      <c r="R15" s="629"/>
      <c r="S15" s="629"/>
      <c r="T15" s="629"/>
      <c r="U15" s="629"/>
      <c r="V15" s="629"/>
      <c r="W15" s="629"/>
      <c r="X15" s="629"/>
      <c r="Y15" s="629"/>
      <c r="Z15" s="629"/>
      <c r="AA15" s="629"/>
      <c r="AB15" s="629"/>
      <c r="AC15" s="629"/>
      <c r="AD15" s="629"/>
      <c r="AE15" s="629"/>
      <c r="AF15" s="629"/>
      <c r="AG15" s="629"/>
      <c r="AH15" s="629"/>
      <c r="AI15" s="629"/>
      <c r="AJ15" s="629"/>
      <c r="AK15" s="629"/>
      <c r="AL15" s="629"/>
      <c r="AM15" s="629"/>
      <c r="AN15" s="629"/>
      <c r="AO15" s="629"/>
      <c r="AP15" s="629"/>
      <c r="AQ15" s="629"/>
      <c r="AR15" s="629"/>
      <c r="AS15" s="629"/>
      <c r="AT15" s="629"/>
      <c r="AU15" s="629"/>
      <c r="AV15" s="629"/>
      <c r="AW15" s="629"/>
      <c r="AX15" s="629"/>
      <c r="AY15" s="629"/>
      <c r="AZ15" s="629"/>
      <c r="BA15" s="629"/>
      <c r="BB15" s="629"/>
      <c r="BC15" s="629"/>
      <c r="BD15" s="629"/>
      <c r="BE15" s="629"/>
      <c r="BF15" s="630"/>
      <c r="BG15" s="628">
        <v>0</v>
      </c>
      <c r="BH15" s="628"/>
      <c r="BI15" s="628"/>
      <c r="BJ15" s="628"/>
      <c r="BK15" s="628"/>
      <c r="BL15" s="628"/>
      <c r="BM15" s="628"/>
      <c r="BN15" s="628"/>
      <c r="BO15" s="628"/>
      <c r="BP15" s="628"/>
      <c r="BQ15" s="628"/>
      <c r="BR15" s="628"/>
      <c r="BS15" s="628"/>
      <c r="BT15" s="628"/>
      <c r="BU15" s="628"/>
      <c r="BV15" s="628"/>
      <c r="BW15" s="628"/>
      <c r="BX15" s="628"/>
      <c r="BY15" s="628"/>
      <c r="BZ15" s="628"/>
      <c r="CA15" s="628"/>
      <c r="CB15" s="628"/>
      <c r="CC15" s="628"/>
      <c r="CD15" s="628"/>
      <c r="CE15" s="628"/>
      <c r="CF15" s="628"/>
      <c r="CG15" s="628"/>
      <c r="CH15" s="628"/>
      <c r="CI15" s="628"/>
      <c r="CJ15" s="628"/>
      <c r="CK15" s="628"/>
      <c r="CL15" s="628"/>
      <c r="CM15" s="628"/>
      <c r="CN15" s="628"/>
      <c r="CO15" s="628"/>
    </row>
    <row r="16" spans="1:93" s="144" customFormat="1" ht="15" customHeight="1" x14ac:dyDescent="0.25">
      <c r="A16" s="171"/>
      <c r="B16" s="629" t="s">
        <v>133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29"/>
      <c r="AJ16" s="629"/>
      <c r="AK16" s="629"/>
      <c r="AL16" s="629"/>
      <c r="AM16" s="629"/>
      <c r="AN16" s="629"/>
      <c r="AO16" s="629"/>
      <c r="AP16" s="629"/>
      <c r="AQ16" s="629"/>
      <c r="AR16" s="629"/>
      <c r="AS16" s="629"/>
      <c r="AT16" s="629"/>
      <c r="AU16" s="629"/>
      <c r="AV16" s="629"/>
      <c r="AW16" s="629"/>
      <c r="AX16" s="629"/>
      <c r="AY16" s="629"/>
      <c r="AZ16" s="629"/>
      <c r="BA16" s="629"/>
      <c r="BB16" s="629"/>
      <c r="BC16" s="629"/>
      <c r="BD16" s="629"/>
      <c r="BE16" s="629"/>
      <c r="BF16" s="630"/>
      <c r="BG16" s="628">
        <v>0</v>
      </c>
      <c r="BH16" s="628"/>
      <c r="BI16" s="628"/>
      <c r="BJ16" s="628"/>
      <c r="BK16" s="628"/>
      <c r="BL16" s="628"/>
      <c r="BM16" s="628"/>
      <c r="BN16" s="628"/>
      <c r="BO16" s="628"/>
      <c r="BP16" s="628"/>
      <c r="BQ16" s="628"/>
      <c r="BR16" s="628"/>
      <c r="BS16" s="628"/>
      <c r="BT16" s="628"/>
      <c r="BU16" s="628"/>
      <c r="BV16" s="628"/>
      <c r="BW16" s="628"/>
      <c r="BX16" s="628"/>
      <c r="BY16" s="628"/>
      <c r="BZ16" s="628"/>
      <c r="CA16" s="628"/>
      <c r="CB16" s="628"/>
      <c r="CC16" s="628"/>
      <c r="CD16" s="628"/>
      <c r="CE16" s="628"/>
      <c r="CF16" s="628"/>
      <c r="CG16" s="628"/>
      <c r="CH16" s="628"/>
      <c r="CI16" s="628"/>
      <c r="CJ16" s="628"/>
      <c r="CK16" s="628"/>
      <c r="CL16" s="628"/>
      <c r="CM16" s="628"/>
      <c r="CN16" s="628"/>
      <c r="CO16" s="628"/>
    </row>
    <row r="17" spans="1:93" s="144" customFormat="1" ht="15" customHeight="1" x14ac:dyDescent="0.25">
      <c r="A17" s="171"/>
      <c r="B17" s="629" t="s">
        <v>132</v>
      </c>
      <c r="C17" s="629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629"/>
      <c r="AB17" s="629"/>
      <c r="AC17" s="629"/>
      <c r="AD17" s="629"/>
      <c r="AE17" s="629"/>
      <c r="AF17" s="629"/>
      <c r="AG17" s="629"/>
      <c r="AH17" s="629"/>
      <c r="AI17" s="629"/>
      <c r="AJ17" s="629"/>
      <c r="AK17" s="629"/>
      <c r="AL17" s="629"/>
      <c r="AM17" s="629"/>
      <c r="AN17" s="629"/>
      <c r="AO17" s="629"/>
      <c r="AP17" s="629"/>
      <c r="AQ17" s="629"/>
      <c r="AR17" s="629"/>
      <c r="AS17" s="629"/>
      <c r="AT17" s="629"/>
      <c r="AU17" s="629"/>
      <c r="AV17" s="629"/>
      <c r="AW17" s="629"/>
      <c r="AX17" s="629"/>
      <c r="AY17" s="629"/>
      <c r="AZ17" s="629"/>
      <c r="BA17" s="629"/>
      <c r="BB17" s="629"/>
      <c r="BC17" s="629"/>
      <c r="BD17" s="629"/>
      <c r="BE17" s="629"/>
      <c r="BF17" s="630"/>
      <c r="BG17" s="628">
        <v>0</v>
      </c>
      <c r="BH17" s="628"/>
      <c r="BI17" s="628"/>
      <c r="BJ17" s="628"/>
      <c r="BK17" s="628"/>
      <c r="BL17" s="628"/>
      <c r="BM17" s="628"/>
      <c r="BN17" s="628"/>
      <c r="BO17" s="628"/>
      <c r="BP17" s="628"/>
      <c r="BQ17" s="628"/>
      <c r="BR17" s="628"/>
      <c r="BS17" s="628"/>
      <c r="BT17" s="628"/>
      <c r="BU17" s="628"/>
      <c r="BV17" s="628"/>
      <c r="BW17" s="628"/>
      <c r="BX17" s="628"/>
      <c r="BY17" s="628"/>
      <c r="BZ17" s="628"/>
      <c r="CA17" s="628"/>
      <c r="CB17" s="628"/>
      <c r="CC17" s="628"/>
      <c r="CD17" s="628"/>
      <c r="CE17" s="628"/>
      <c r="CF17" s="628"/>
      <c r="CG17" s="628"/>
      <c r="CH17" s="628"/>
      <c r="CI17" s="628"/>
      <c r="CJ17" s="628"/>
      <c r="CK17" s="628"/>
      <c r="CL17" s="628"/>
      <c r="CM17" s="628"/>
      <c r="CN17" s="628"/>
      <c r="CO17" s="628"/>
    </row>
    <row r="18" spans="1:93" s="144" customFormat="1" ht="15" customHeight="1" x14ac:dyDescent="0.25">
      <c r="A18" s="171"/>
      <c r="B18" s="629" t="s">
        <v>131</v>
      </c>
      <c r="C18" s="629"/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629"/>
      <c r="S18" s="629"/>
      <c r="T18" s="629"/>
      <c r="U18" s="629"/>
      <c r="V18" s="629"/>
      <c r="W18" s="629"/>
      <c r="X18" s="629"/>
      <c r="Y18" s="629"/>
      <c r="Z18" s="629"/>
      <c r="AA18" s="629"/>
      <c r="AB18" s="629"/>
      <c r="AC18" s="629"/>
      <c r="AD18" s="629"/>
      <c r="AE18" s="629"/>
      <c r="AF18" s="629"/>
      <c r="AG18" s="629"/>
      <c r="AH18" s="629"/>
      <c r="AI18" s="629"/>
      <c r="AJ18" s="629"/>
      <c r="AK18" s="629"/>
      <c r="AL18" s="629"/>
      <c r="AM18" s="629"/>
      <c r="AN18" s="629"/>
      <c r="AO18" s="629"/>
      <c r="AP18" s="629"/>
      <c r="AQ18" s="629"/>
      <c r="AR18" s="629"/>
      <c r="AS18" s="629"/>
      <c r="AT18" s="629"/>
      <c r="AU18" s="629"/>
      <c r="AV18" s="629"/>
      <c r="AW18" s="629"/>
      <c r="AX18" s="629"/>
      <c r="AY18" s="629"/>
      <c r="AZ18" s="629"/>
      <c r="BA18" s="629"/>
      <c r="BB18" s="629"/>
      <c r="BC18" s="629"/>
      <c r="BD18" s="629"/>
      <c r="BE18" s="629"/>
      <c r="BF18" s="630"/>
      <c r="BG18" s="628">
        <v>0</v>
      </c>
      <c r="BH18" s="628"/>
      <c r="BI18" s="628"/>
      <c r="BJ18" s="628"/>
      <c r="BK18" s="628"/>
      <c r="BL18" s="628"/>
      <c r="BM18" s="628"/>
      <c r="BN18" s="628"/>
      <c r="BO18" s="628"/>
      <c r="BP18" s="628"/>
      <c r="BQ18" s="628"/>
      <c r="BR18" s="628"/>
      <c r="BS18" s="628"/>
      <c r="BT18" s="628"/>
      <c r="BU18" s="628"/>
      <c r="BV18" s="628"/>
      <c r="BW18" s="628"/>
      <c r="BX18" s="628"/>
      <c r="BY18" s="628"/>
      <c r="BZ18" s="628"/>
      <c r="CA18" s="628"/>
      <c r="CB18" s="628"/>
      <c r="CC18" s="628"/>
      <c r="CD18" s="628"/>
      <c r="CE18" s="628"/>
      <c r="CF18" s="628"/>
      <c r="CG18" s="628"/>
      <c r="CH18" s="628"/>
      <c r="CI18" s="628"/>
      <c r="CJ18" s="628"/>
      <c r="CK18" s="628"/>
      <c r="CL18" s="628"/>
      <c r="CM18" s="628"/>
      <c r="CN18" s="628"/>
      <c r="CO18" s="628"/>
    </row>
    <row r="19" spans="1:93" s="144" customFormat="1" ht="15" customHeight="1" x14ac:dyDescent="0.25">
      <c r="A19" s="171"/>
      <c r="B19" s="629" t="s">
        <v>130</v>
      </c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629"/>
      <c r="AB19" s="629"/>
      <c r="AC19" s="629"/>
      <c r="AD19" s="629"/>
      <c r="AE19" s="629"/>
      <c r="AF19" s="629"/>
      <c r="AG19" s="629"/>
      <c r="AH19" s="629"/>
      <c r="AI19" s="629"/>
      <c r="AJ19" s="629"/>
      <c r="AK19" s="629"/>
      <c r="AL19" s="629"/>
      <c r="AM19" s="629"/>
      <c r="AN19" s="629"/>
      <c r="AO19" s="629"/>
      <c r="AP19" s="629"/>
      <c r="AQ19" s="629"/>
      <c r="AR19" s="629"/>
      <c r="AS19" s="629"/>
      <c r="AT19" s="629"/>
      <c r="AU19" s="629"/>
      <c r="AV19" s="629"/>
      <c r="AW19" s="629"/>
      <c r="AX19" s="629"/>
      <c r="AY19" s="629"/>
      <c r="AZ19" s="629"/>
      <c r="BA19" s="629"/>
      <c r="BB19" s="629"/>
      <c r="BC19" s="629"/>
      <c r="BD19" s="629"/>
      <c r="BE19" s="629"/>
      <c r="BF19" s="630"/>
      <c r="BG19" s="628">
        <v>0</v>
      </c>
      <c r="BH19" s="628"/>
      <c r="BI19" s="628"/>
      <c r="BJ19" s="628"/>
      <c r="BK19" s="628"/>
      <c r="BL19" s="628"/>
      <c r="BM19" s="628"/>
      <c r="BN19" s="628"/>
      <c r="BO19" s="628"/>
      <c r="BP19" s="628"/>
      <c r="BQ19" s="628"/>
      <c r="BR19" s="628"/>
      <c r="BS19" s="628"/>
      <c r="BT19" s="628"/>
      <c r="BU19" s="628"/>
      <c r="BV19" s="628"/>
      <c r="BW19" s="628"/>
      <c r="BX19" s="628"/>
      <c r="BY19" s="628"/>
      <c r="BZ19" s="628"/>
      <c r="CA19" s="628"/>
      <c r="CB19" s="628"/>
      <c r="CC19" s="628"/>
      <c r="CD19" s="628"/>
      <c r="CE19" s="628"/>
      <c r="CF19" s="628"/>
      <c r="CG19" s="628"/>
      <c r="CH19" s="628"/>
      <c r="CI19" s="628"/>
      <c r="CJ19" s="628"/>
      <c r="CK19" s="628"/>
      <c r="CL19" s="628"/>
      <c r="CM19" s="628"/>
      <c r="CN19" s="628"/>
      <c r="CO19" s="628"/>
    </row>
    <row r="20" spans="1:93" s="144" customFormat="1" ht="15" customHeight="1" x14ac:dyDescent="0.25">
      <c r="A20" s="171"/>
      <c r="B20" s="629" t="s">
        <v>129</v>
      </c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629"/>
      <c r="AB20" s="629"/>
      <c r="AC20" s="629"/>
      <c r="AD20" s="629"/>
      <c r="AE20" s="629"/>
      <c r="AF20" s="629"/>
      <c r="AG20" s="629"/>
      <c r="AH20" s="629"/>
      <c r="AI20" s="629"/>
      <c r="AJ20" s="629"/>
      <c r="AK20" s="629"/>
      <c r="AL20" s="629"/>
      <c r="AM20" s="629"/>
      <c r="AN20" s="629"/>
      <c r="AO20" s="629"/>
      <c r="AP20" s="629"/>
      <c r="AQ20" s="629"/>
      <c r="AR20" s="629"/>
      <c r="AS20" s="629"/>
      <c r="AT20" s="629"/>
      <c r="AU20" s="629"/>
      <c r="AV20" s="629"/>
      <c r="AW20" s="629"/>
      <c r="AX20" s="629"/>
      <c r="AY20" s="629"/>
      <c r="AZ20" s="629"/>
      <c r="BA20" s="629"/>
      <c r="BB20" s="629"/>
      <c r="BC20" s="629"/>
      <c r="BD20" s="629"/>
      <c r="BE20" s="629"/>
      <c r="BF20" s="630"/>
      <c r="BG20" s="628">
        <v>0</v>
      </c>
      <c r="BH20" s="628"/>
      <c r="BI20" s="628"/>
      <c r="BJ20" s="628"/>
      <c r="BK20" s="628"/>
      <c r="BL20" s="628"/>
      <c r="BM20" s="628"/>
      <c r="BN20" s="628"/>
      <c r="BO20" s="628"/>
      <c r="BP20" s="628"/>
      <c r="BQ20" s="628"/>
      <c r="BR20" s="628"/>
      <c r="BS20" s="628"/>
      <c r="BT20" s="628"/>
      <c r="BU20" s="628"/>
      <c r="BV20" s="628"/>
      <c r="BW20" s="628"/>
      <c r="BX20" s="628"/>
      <c r="BY20" s="628"/>
      <c r="BZ20" s="628"/>
      <c r="CA20" s="628"/>
      <c r="CB20" s="628"/>
      <c r="CC20" s="628"/>
      <c r="CD20" s="628"/>
      <c r="CE20" s="628"/>
      <c r="CF20" s="628"/>
      <c r="CG20" s="628"/>
      <c r="CH20" s="628"/>
      <c r="CI20" s="628"/>
      <c r="CJ20" s="628"/>
      <c r="CK20" s="628"/>
      <c r="CL20" s="628"/>
      <c r="CM20" s="628"/>
      <c r="CN20" s="628"/>
      <c r="CO20" s="628"/>
    </row>
    <row r="21" spans="1:93" s="144" customFormat="1" ht="15" customHeight="1" x14ac:dyDescent="0.25">
      <c r="A21" s="171"/>
      <c r="B21" s="629" t="s">
        <v>128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629"/>
      <c r="AA21" s="629"/>
      <c r="AB21" s="629"/>
      <c r="AC21" s="629"/>
      <c r="AD21" s="629"/>
      <c r="AE21" s="629"/>
      <c r="AF21" s="629"/>
      <c r="AG21" s="629"/>
      <c r="AH21" s="629"/>
      <c r="AI21" s="629"/>
      <c r="AJ21" s="629"/>
      <c r="AK21" s="629"/>
      <c r="AL21" s="629"/>
      <c r="AM21" s="629"/>
      <c r="AN21" s="629"/>
      <c r="AO21" s="629"/>
      <c r="AP21" s="629"/>
      <c r="AQ21" s="629"/>
      <c r="AR21" s="629"/>
      <c r="AS21" s="629"/>
      <c r="AT21" s="629"/>
      <c r="AU21" s="629"/>
      <c r="AV21" s="629"/>
      <c r="AW21" s="629"/>
      <c r="AX21" s="629"/>
      <c r="AY21" s="629"/>
      <c r="AZ21" s="629"/>
      <c r="BA21" s="629"/>
      <c r="BB21" s="629"/>
      <c r="BC21" s="629"/>
      <c r="BD21" s="629"/>
      <c r="BE21" s="629"/>
      <c r="BF21" s="630"/>
      <c r="BG21" s="628">
        <v>0</v>
      </c>
      <c r="BH21" s="628"/>
      <c r="BI21" s="628"/>
      <c r="BJ21" s="628"/>
      <c r="BK21" s="628"/>
      <c r="BL21" s="628"/>
      <c r="BM21" s="628"/>
      <c r="BN21" s="628"/>
      <c r="BO21" s="628"/>
      <c r="BP21" s="628"/>
      <c r="BQ21" s="628"/>
      <c r="BR21" s="628"/>
      <c r="BS21" s="628"/>
      <c r="BT21" s="628"/>
      <c r="BU21" s="628"/>
      <c r="BV21" s="628"/>
      <c r="BW21" s="628"/>
      <c r="BX21" s="628"/>
      <c r="BY21" s="628"/>
      <c r="BZ21" s="628"/>
      <c r="CA21" s="628"/>
      <c r="CB21" s="628"/>
      <c r="CC21" s="628"/>
      <c r="CD21" s="628"/>
      <c r="CE21" s="628"/>
      <c r="CF21" s="628"/>
      <c r="CG21" s="628"/>
      <c r="CH21" s="628"/>
      <c r="CI21" s="628"/>
      <c r="CJ21" s="628"/>
      <c r="CK21" s="628"/>
      <c r="CL21" s="628"/>
      <c r="CM21" s="628"/>
      <c r="CN21" s="628"/>
      <c r="CO21" s="628"/>
    </row>
    <row r="22" spans="1:93" s="144" customFormat="1" ht="15" customHeight="1" x14ac:dyDescent="0.25">
      <c r="A22" s="171"/>
      <c r="B22" s="629" t="s">
        <v>127</v>
      </c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629"/>
      <c r="AB22" s="629"/>
      <c r="AC22" s="629"/>
      <c r="AD22" s="629"/>
      <c r="AE22" s="629"/>
      <c r="AF22" s="629"/>
      <c r="AG22" s="629"/>
      <c r="AH22" s="629"/>
      <c r="AI22" s="629"/>
      <c r="AJ22" s="629"/>
      <c r="AK22" s="629"/>
      <c r="AL22" s="629"/>
      <c r="AM22" s="629"/>
      <c r="AN22" s="629"/>
      <c r="AO22" s="629"/>
      <c r="AP22" s="629"/>
      <c r="AQ22" s="629"/>
      <c r="AR22" s="629"/>
      <c r="AS22" s="629"/>
      <c r="AT22" s="629"/>
      <c r="AU22" s="629"/>
      <c r="AV22" s="629"/>
      <c r="AW22" s="629"/>
      <c r="AX22" s="629"/>
      <c r="AY22" s="629"/>
      <c r="AZ22" s="629"/>
      <c r="BA22" s="629"/>
      <c r="BB22" s="629"/>
      <c r="BC22" s="629"/>
      <c r="BD22" s="629"/>
      <c r="BE22" s="629"/>
      <c r="BF22" s="630"/>
      <c r="BG22" s="628">
        <v>0</v>
      </c>
      <c r="BH22" s="628"/>
      <c r="BI22" s="628"/>
      <c r="BJ22" s="628"/>
      <c r="BK22" s="628"/>
      <c r="BL22" s="628"/>
      <c r="BM22" s="628"/>
      <c r="BN22" s="628"/>
      <c r="BO22" s="628"/>
      <c r="BP22" s="628"/>
      <c r="BQ22" s="628"/>
      <c r="BR22" s="628"/>
      <c r="BS22" s="628"/>
      <c r="BT22" s="628"/>
      <c r="BU22" s="628"/>
      <c r="BV22" s="628"/>
      <c r="BW22" s="628"/>
      <c r="BX22" s="628"/>
      <c r="BY22" s="628"/>
      <c r="BZ22" s="628"/>
      <c r="CA22" s="628"/>
      <c r="CB22" s="628"/>
      <c r="CC22" s="628"/>
      <c r="CD22" s="628"/>
      <c r="CE22" s="628"/>
      <c r="CF22" s="628"/>
      <c r="CG22" s="628"/>
      <c r="CH22" s="628"/>
      <c r="CI22" s="628"/>
      <c r="CJ22" s="628"/>
      <c r="CK22" s="628"/>
      <c r="CL22" s="628"/>
      <c r="CM22" s="628"/>
      <c r="CN22" s="628"/>
      <c r="CO22" s="628"/>
    </row>
    <row r="23" spans="1:93" s="144" customFormat="1" ht="15" customHeight="1" x14ac:dyDescent="0.25">
      <c r="A23" s="171"/>
      <c r="B23" s="629" t="s">
        <v>126</v>
      </c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629"/>
      <c r="AB23" s="629"/>
      <c r="AC23" s="629"/>
      <c r="AD23" s="629"/>
      <c r="AE23" s="629"/>
      <c r="AF23" s="629"/>
      <c r="AG23" s="629"/>
      <c r="AH23" s="629"/>
      <c r="AI23" s="629"/>
      <c r="AJ23" s="629"/>
      <c r="AK23" s="629"/>
      <c r="AL23" s="629"/>
      <c r="AM23" s="629"/>
      <c r="AN23" s="629"/>
      <c r="AO23" s="629"/>
      <c r="AP23" s="629"/>
      <c r="AQ23" s="629"/>
      <c r="AR23" s="629"/>
      <c r="AS23" s="629"/>
      <c r="AT23" s="629"/>
      <c r="AU23" s="629"/>
      <c r="AV23" s="629"/>
      <c r="AW23" s="629"/>
      <c r="AX23" s="629"/>
      <c r="AY23" s="629"/>
      <c r="AZ23" s="629"/>
      <c r="BA23" s="629"/>
      <c r="BB23" s="629"/>
      <c r="BC23" s="629"/>
      <c r="BD23" s="629"/>
      <c r="BE23" s="629"/>
      <c r="BF23" s="630"/>
      <c r="BG23" s="628">
        <v>0</v>
      </c>
      <c r="BH23" s="628"/>
      <c r="BI23" s="628"/>
      <c r="BJ23" s="628"/>
      <c r="BK23" s="628"/>
      <c r="BL23" s="628"/>
      <c r="BM23" s="628"/>
      <c r="BN23" s="628"/>
      <c r="BO23" s="628"/>
      <c r="BP23" s="628"/>
      <c r="BQ23" s="628"/>
      <c r="BR23" s="628"/>
      <c r="BS23" s="628"/>
      <c r="BT23" s="628"/>
      <c r="BU23" s="628"/>
      <c r="BV23" s="628"/>
      <c r="BW23" s="628"/>
      <c r="BX23" s="628"/>
      <c r="BY23" s="628"/>
      <c r="BZ23" s="628"/>
      <c r="CA23" s="628"/>
      <c r="CB23" s="628"/>
      <c r="CC23" s="628"/>
      <c r="CD23" s="628"/>
      <c r="CE23" s="628"/>
      <c r="CF23" s="628"/>
      <c r="CG23" s="628"/>
      <c r="CH23" s="628"/>
      <c r="CI23" s="628"/>
      <c r="CJ23" s="628"/>
      <c r="CK23" s="628"/>
      <c r="CL23" s="628"/>
      <c r="CM23" s="628"/>
      <c r="CN23" s="628"/>
      <c r="CO23" s="628"/>
    </row>
    <row r="24" spans="1:93" s="144" customFormat="1" ht="15" customHeight="1" x14ac:dyDescent="0.25">
      <c r="A24" s="171"/>
      <c r="B24" s="629" t="s">
        <v>125</v>
      </c>
      <c r="C24" s="629"/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29"/>
      <c r="T24" s="629"/>
      <c r="U24" s="629"/>
      <c r="V24" s="629"/>
      <c r="W24" s="629"/>
      <c r="X24" s="629"/>
      <c r="Y24" s="629"/>
      <c r="Z24" s="629"/>
      <c r="AA24" s="629"/>
      <c r="AB24" s="629"/>
      <c r="AC24" s="629"/>
      <c r="AD24" s="629"/>
      <c r="AE24" s="629"/>
      <c r="AF24" s="629"/>
      <c r="AG24" s="629"/>
      <c r="AH24" s="629"/>
      <c r="AI24" s="629"/>
      <c r="AJ24" s="629"/>
      <c r="AK24" s="629"/>
      <c r="AL24" s="629"/>
      <c r="AM24" s="629"/>
      <c r="AN24" s="629"/>
      <c r="AO24" s="629"/>
      <c r="AP24" s="629"/>
      <c r="AQ24" s="629"/>
      <c r="AR24" s="629"/>
      <c r="AS24" s="629"/>
      <c r="AT24" s="629"/>
      <c r="AU24" s="629"/>
      <c r="AV24" s="629"/>
      <c r="AW24" s="629"/>
      <c r="AX24" s="629"/>
      <c r="AY24" s="629"/>
      <c r="AZ24" s="629"/>
      <c r="BA24" s="629"/>
      <c r="BB24" s="629"/>
      <c r="BC24" s="629"/>
      <c r="BD24" s="629"/>
      <c r="BE24" s="629"/>
      <c r="BF24" s="630"/>
      <c r="BG24" s="637">
        <f>6959.339+592.962+632.012+801.838+1068.528+1313.054</f>
        <v>11367.733</v>
      </c>
      <c r="BH24" s="637"/>
      <c r="BI24" s="637"/>
      <c r="BJ24" s="637"/>
      <c r="BK24" s="637"/>
      <c r="BL24" s="637"/>
      <c r="BM24" s="637"/>
      <c r="BN24" s="637"/>
      <c r="BO24" s="637"/>
      <c r="BP24" s="637"/>
      <c r="BQ24" s="637"/>
      <c r="BR24" s="637"/>
      <c r="BS24" s="637"/>
      <c r="BT24" s="637"/>
      <c r="BU24" s="637"/>
      <c r="BV24" s="637"/>
      <c r="BW24" s="637"/>
      <c r="BX24" s="637"/>
      <c r="BY24" s="637"/>
      <c r="BZ24" s="637"/>
      <c r="CA24" s="637"/>
      <c r="CB24" s="637"/>
      <c r="CC24" s="637"/>
      <c r="CD24" s="637"/>
      <c r="CE24" s="637"/>
      <c r="CF24" s="637"/>
      <c r="CG24" s="637"/>
      <c r="CH24" s="637"/>
      <c r="CI24" s="637"/>
      <c r="CJ24" s="637"/>
      <c r="CK24" s="637"/>
      <c r="CL24" s="637"/>
      <c r="CM24" s="637"/>
      <c r="CN24" s="637"/>
      <c r="CO24" s="637"/>
    </row>
    <row r="25" spans="1:93" s="144" customFormat="1" ht="15" customHeight="1" x14ac:dyDescent="0.25">
      <c r="A25" s="171"/>
      <c r="B25" s="629" t="s">
        <v>96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629"/>
      <c r="AB25" s="629"/>
      <c r="AC25" s="629"/>
      <c r="AD25" s="629"/>
      <c r="AE25" s="629"/>
      <c r="AF25" s="629"/>
      <c r="AG25" s="629"/>
      <c r="AH25" s="629"/>
      <c r="AI25" s="629"/>
      <c r="AJ25" s="629"/>
      <c r="AK25" s="629"/>
      <c r="AL25" s="629"/>
      <c r="AM25" s="629"/>
      <c r="AN25" s="629"/>
      <c r="AO25" s="629"/>
      <c r="AP25" s="629"/>
      <c r="AQ25" s="629"/>
      <c r="AR25" s="629"/>
      <c r="AS25" s="629"/>
      <c r="AT25" s="629"/>
      <c r="AU25" s="629"/>
      <c r="AV25" s="629"/>
      <c r="AW25" s="629"/>
      <c r="AX25" s="629"/>
      <c r="AY25" s="629"/>
      <c r="AZ25" s="629"/>
      <c r="BA25" s="629"/>
      <c r="BB25" s="629"/>
      <c r="BC25" s="629"/>
      <c r="BD25" s="629"/>
      <c r="BE25" s="629"/>
      <c r="BF25" s="630"/>
      <c r="BG25" s="637">
        <f>BG24+BG15</f>
        <v>11367.733</v>
      </c>
      <c r="BH25" s="637"/>
      <c r="BI25" s="637"/>
      <c r="BJ25" s="637"/>
      <c r="BK25" s="637"/>
      <c r="BL25" s="637"/>
      <c r="BM25" s="637"/>
      <c r="BN25" s="637"/>
      <c r="BO25" s="637"/>
      <c r="BP25" s="637"/>
      <c r="BQ25" s="637"/>
      <c r="BR25" s="637"/>
      <c r="BS25" s="637"/>
      <c r="BT25" s="637"/>
      <c r="BU25" s="637"/>
      <c r="BV25" s="637"/>
      <c r="BW25" s="637"/>
      <c r="BX25" s="637"/>
      <c r="BY25" s="637"/>
      <c r="BZ25" s="637"/>
      <c r="CA25" s="637"/>
      <c r="CB25" s="637"/>
      <c r="CC25" s="637"/>
      <c r="CD25" s="637"/>
      <c r="CE25" s="637"/>
      <c r="CF25" s="637"/>
      <c r="CG25" s="637"/>
      <c r="CH25" s="637"/>
      <c r="CI25" s="637"/>
      <c r="CJ25" s="637"/>
      <c r="CK25" s="637"/>
      <c r="CL25" s="637"/>
      <c r="CM25" s="637"/>
      <c r="CN25" s="637"/>
      <c r="CO25" s="637"/>
    </row>
    <row r="27" spans="1:93" ht="15" x14ac:dyDescent="0.25">
      <c r="A27" s="1"/>
      <c r="B27" s="1"/>
      <c r="C27" s="5"/>
      <c r="D27" s="5"/>
      <c r="E27" s="5"/>
      <c r="F27" s="5"/>
      <c r="G27" s="5"/>
      <c r="H27" s="5"/>
      <c r="I27" s="5"/>
      <c r="J27" s="5"/>
    </row>
    <row r="28" spans="1:93" x14ac:dyDescent="0.2">
      <c r="A28" s="3"/>
      <c r="B28" s="3"/>
    </row>
  </sheetData>
  <mergeCells count="33">
    <mergeCell ref="B25:BF25"/>
    <mergeCell ref="BG25:CO25"/>
    <mergeCell ref="B22:BF22"/>
    <mergeCell ref="BG22:CO22"/>
    <mergeCell ref="B23:BF23"/>
    <mergeCell ref="BG23:CO23"/>
    <mergeCell ref="B24:BF24"/>
    <mergeCell ref="BG24:CO24"/>
    <mergeCell ref="B19:BF19"/>
    <mergeCell ref="BG19:CO19"/>
    <mergeCell ref="B20:BF20"/>
    <mergeCell ref="BG20:CO20"/>
    <mergeCell ref="B21:BF21"/>
    <mergeCell ref="BG21:CO21"/>
    <mergeCell ref="B16:BF16"/>
    <mergeCell ref="BG16:CO16"/>
    <mergeCell ref="B17:BF17"/>
    <mergeCell ref="BG17:CO17"/>
    <mergeCell ref="B18:BF18"/>
    <mergeCell ref="BG18:CO18"/>
    <mergeCell ref="AM9:BZ9"/>
    <mergeCell ref="AM10:BZ10"/>
    <mergeCell ref="A14:BF14"/>
    <mergeCell ref="BG14:CO14"/>
    <mergeCell ref="B15:BF15"/>
    <mergeCell ref="BG15:CO15"/>
    <mergeCell ref="BG13:CO13"/>
    <mergeCell ref="A8:CO8"/>
    <mergeCell ref="A5:AW5"/>
    <mergeCell ref="AX6:CO6"/>
    <mergeCell ref="M7:Y7"/>
    <mergeCell ref="Z7:AC7"/>
    <mergeCell ref="AD7:CF7"/>
  </mergeCells>
  <pageMargins left="0.78740157480314965" right="0.51181102362204722" top="0.59055118110236227" bottom="0.39370078740157483" header="0.19685039370078741" footer="0.19685039370078741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2"/>
  <sheetViews>
    <sheetView topLeftCell="A5" zoomScaleNormal="100" zoomScaleSheetLayoutView="100" workbookViewId="0">
      <selection activeCell="A10" sqref="A10:DA10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51" t="s">
        <v>369</v>
      </c>
    </row>
    <row r="2" spans="1:105" s="3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A2" s="50" t="s">
        <v>110</v>
      </c>
    </row>
    <row r="3" spans="1:105" s="3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DA3" s="12" t="s">
        <v>69</v>
      </c>
    </row>
    <row r="4" spans="1:105" s="3" customFormat="1" ht="12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DA4" s="12"/>
    </row>
    <row r="5" spans="1:105" s="4" customFormat="1" ht="15.75" x14ac:dyDescent="0.25">
      <c r="A5" s="590" t="s">
        <v>359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  <c r="W5" s="590"/>
      <c r="X5" s="590"/>
      <c r="Y5" s="590"/>
      <c r="Z5" s="590"/>
      <c r="AA5" s="590"/>
      <c r="AB5" s="590"/>
      <c r="AC5" s="590"/>
      <c r="AD5" s="590"/>
      <c r="AE5" s="590"/>
      <c r="AF5" s="590"/>
      <c r="AG5" s="590"/>
      <c r="AH5" s="590"/>
      <c r="AI5" s="590"/>
      <c r="AJ5" s="590"/>
      <c r="AK5" s="590"/>
      <c r="AL5" s="590"/>
      <c r="AM5" s="590"/>
      <c r="AN5" s="590"/>
      <c r="AO5" s="590"/>
      <c r="AP5" s="590"/>
      <c r="AQ5" s="590"/>
      <c r="AR5" s="590"/>
      <c r="AS5" s="590"/>
      <c r="AT5" s="590"/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  <c r="BG5" s="590"/>
      <c r="BH5" s="590"/>
      <c r="BI5" s="590"/>
      <c r="BJ5" s="590"/>
      <c r="BK5" s="590"/>
      <c r="BL5" s="590"/>
      <c r="BM5" s="590"/>
      <c r="BN5" s="590"/>
      <c r="BO5" s="590"/>
      <c r="BP5" s="590"/>
      <c r="BQ5" s="590"/>
      <c r="BR5" s="590"/>
      <c r="BS5" s="590"/>
      <c r="BT5" s="590"/>
      <c r="BU5" s="590"/>
      <c r="BV5" s="590"/>
      <c r="BW5" s="590"/>
      <c r="BX5" s="590"/>
      <c r="BY5" s="590"/>
      <c r="BZ5" s="590"/>
      <c r="CA5" s="590"/>
      <c r="CB5" s="590"/>
      <c r="CC5" s="590"/>
      <c r="CD5" s="590"/>
      <c r="CE5" s="590"/>
      <c r="CF5" s="590"/>
      <c r="CG5" s="590"/>
      <c r="CH5" s="590"/>
      <c r="CI5" s="590"/>
      <c r="CJ5" s="590"/>
      <c r="CK5" s="590"/>
      <c r="CL5" s="590"/>
      <c r="CM5" s="590"/>
      <c r="CN5" s="590"/>
      <c r="CO5" s="590"/>
      <c r="CP5" s="590"/>
      <c r="CQ5" s="590"/>
      <c r="CR5" s="590"/>
      <c r="CS5" s="590"/>
      <c r="CT5" s="590"/>
      <c r="CU5" s="590"/>
      <c r="CV5" s="590"/>
      <c r="CW5" s="590"/>
      <c r="CX5" s="590"/>
      <c r="CY5" s="590"/>
      <c r="CZ5" s="590"/>
      <c r="DA5" s="590"/>
    </row>
    <row r="6" spans="1:105" s="4" customFormat="1" ht="15.75" x14ac:dyDescent="0.25">
      <c r="A6" s="594" t="s">
        <v>360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594"/>
      <c r="AR6" s="594"/>
      <c r="AS6" s="594"/>
      <c r="AT6" s="594"/>
      <c r="AU6" s="594"/>
      <c r="AV6" s="594"/>
      <c r="AW6" s="638" t="s">
        <v>120</v>
      </c>
      <c r="AX6" s="638"/>
      <c r="AY6" s="638"/>
      <c r="AZ6" s="638"/>
      <c r="BA6" s="638"/>
      <c r="BB6" s="638"/>
      <c r="BC6" s="638"/>
      <c r="BD6" s="638"/>
      <c r="BE6" s="638"/>
      <c r="BF6" s="638"/>
      <c r="BG6" s="638"/>
      <c r="BH6" s="638"/>
      <c r="BI6" s="638"/>
      <c r="BJ6" s="638"/>
      <c r="BK6" s="638"/>
      <c r="BL6" s="638"/>
      <c r="BM6" s="638"/>
      <c r="BN6" s="638"/>
      <c r="BO6" s="638"/>
      <c r="BP6" s="638"/>
      <c r="BQ6" s="638"/>
      <c r="BR6" s="638"/>
      <c r="BS6" s="638"/>
      <c r="BT6" s="638"/>
      <c r="BU6" s="638"/>
      <c r="BV6" s="638"/>
      <c r="BW6" s="638"/>
      <c r="BX6" s="638"/>
      <c r="BY6" s="638"/>
      <c r="BZ6" s="638"/>
      <c r="CA6" s="638"/>
      <c r="CB6" s="638"/>
      <c r="CC6" s="638"/>
      <c r="CD6" s="638"/>
      <c r="CE6" s="638"/>
      <c r="CF6" s="638"/>
      <c r="CG6" s="638"/>
      <c r="CH6" s="638"/>
      <c r="CI6" s="638"/>
      <c r="CJ6" s="638"/>
      <c r="CK6" s="638"/>
      <c r="CL6" s="638"/>
      <c r="CM6" s="638"/>
      <c r="CN6" s="638"/>
      <c r="CO6" s="638"/>
      <c r="CP6" s="638"/>
      <c r="CQ6" s="638"/>
      <c r="CR6" s="638"/>
      <c r="CS6" s="638"/>
      <c r="CT6" s="638"/>
      <c r="CU6" s="638"/>
      <c r="CV6" s="638"/>
      <c r="CW6" s="638"/>
      <c r="CX6" s="638"/>
      <c r="CY6" s="638"/>
      <c r="CZ6" s="638"/>
      <c r="DA6" s="638"/>
    </row>
    <row r="7" spans="1:105" s="160" customFormat="1" ht="11.25" customHeight="1" x14ac:dyDescent="0.2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595" t="s">
        <v>13</v>
      </c>
      <c r="AX7" s="595"/>
      <c r="AY7" s="595"/>
      <c r="AZ7" s="595"/>
      <c r="BA7" s="595"/>
      <c r="BB7" s="595"/>
      <c r="BC7" s="595"/>
      <c r="BD7" s="595"/>
      <c r="BE7" s="595"/>
      <c r="BF7" s="595"/>
      <c r="BG7" s="595"/>
      <c r="BH7" s="595"/>
      <c r="BI7" s="595"/>
      <c r="BJ7" s="595"/>
      <c r="BK7" s="595"/>
      <c r="BL7" s="595"/>
      <c r="BM7" s="595"/>
      <c r="BN7" s="595"/>
      <c r="BO7" s="595"/>
      <c r="BP7" s="595"/>
      <c r="BQ7" s="595"/>
      <c r="BR7" s="595"/>
      <c r="BS7" s="595"/>
      <c r="BT7" s="595"/>
      <c r="BU7" s="595"/>
      <c r="BV7" s="595"/>
      <c r="BW7" s="595"/>
      <c r="BX7" s="595"/>
      <c r="BY7" s="595"/>
      <c r="BZ7" s="595"/>
      <c r="CA7" s="595"/>
      <c r="CB7" s="595"/>
      <c r="CC7" s="595"/>
      <c r="CD7" s="595"/>
      <c r="CE7" s="595"/>
      <c r="CF7" s="595"/>
      <c r="CG7" s="595"/>
      <c r="CH7" s="595"/>
      <c r="CI7" s="595"/>
      <c r="CJ7" s="595"/>
      <c r="CK7" s="595"/>
      <c r="CL7" s="595"/>
      <c r="CM7" s="595"/>
      <c r="CN7" s="595"/>
      <c r="CO7" s="595"/>
      <c r="CP7" s="595"/>
      <c r="CQ7" s="595"/>
      <c r="CR7" s="595"/>
      <c r="CS7" s="595"/>
      <c r="CT7" s="595"/>
      <c r="CU7" s="595"/>
      <c r="CV7" s="595"/>
      <c r="CW7" s="595"/>
      <c r="CX7" s="595"/>
      <c r="CY7" s="595"/>
      <c r="CZ7" s="595"/>
      <c r="DA7" s="595"/>
    </row>
    <row r="8" spans="1:105" s="160" customFormat="1" ht="11.25" customHeight="1" x14ac:dyDescent="0.2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</row>
    <row r="9" spans="1:105" s="142" customFormat="1" ht="15" customHeight="1" x14ac:dyDescent="0.25">
      <c r="Q9" s="641" t="s">
        <v>373</v>
      </c>
      <c r="R9" s="641"/>
      <c r="S9" s="641"/>
      <c r="T9" s="641"/>
      <c r="U9" s="641"/>
      <c r="V9" s="641"/>
      <c r="W9" s="641"/>
      <c r="X9" s="642" t="s">
        <v>68</v>
      </c>
      <c r="Y9" s="642"/>
      <c r="Z9" s="642"/>
      <c r="AA9" s="642"/>
      <c r="AB9" s="123" t="s">
        <v>319</v>
      </c>
      <c r="AC9" s="78"/>
      <c r="AD9" s="78"/>
      <c r="AE9" s="78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</row>
    <row r="10" spans="1:105" s="142" customFormat="1" ht="15.75" x14ac:dyDescent="0.25">
      <c r="A10" s="643" t="s">
        <v>361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643"/>
      <c r="AL10" s="643"/>
      <c r="AM10" s="643"/>
      <c r="AN10" s="643"/>
      <c r="AO10" s="643"/>
      <c r="AP10" s="643"/>
      <c r="AQ10" s="643"/>
      <c r="AR10" s="643"/>
      <c r="AS10" s="643"/>
      <c r="AT10" s="643"/>
      <c r="AU10" s="643"/>
      <c r="AV10" s="643"/>
      <c r="AW10" s="643"/>
      <c r="AX10" s="643"/>
      <c r="AY10" s="643"/>
      <c r="AZ10" s="643"/>
      <c r="BA10" s="643"/>
      <c r="BB10" s="643"/>
      <c r="BC10" s="643"/>
      <c r="BD10" s="643"/>
      <c r="BE10" s="643"/>
      <c r="BF10" s="643"/>
      <c r="BG10" s="643"/>
      <c r="BH10" s="643"/>
      <c r="BI10" s="643"/>
      <c r="BJ10" s="643"/>
      <c r="BK10" s="643"/>
      <c r="BL10" s="643"/>
      <c r="BM10" s="643"/>
      <c r="BN10" s="643"/>
      <c r="BO10" s="643"/>
      <c r="BP10" s="643"/>
      <c r="BQ10" s="643"/>
      <c r="BR10" s="643"/>
      <c r="BS10" s="643"/>
      <c r="BT10" s="643"/>
      <c r="BU10" s="643"/>
      <c r="BV10" s="643"/>
      <c r="BW10" s="643"/>
      <c r="BX10" s="643"/>
      <c r="BY10" s="643"/>
      <c r="BZ10" s="643"/>
      <c r="CA10" s="643"/>
      <c r="CB10" s="643"/>
      <c r="CC10" s="643"/>
      <c r="CD10" s="643"/>
      <c r="CE10" s="643"/>
      <c r="CF10" s="643"/>
      <c r="CG10" s="643"/>
      <c r="CH10" s="643"/>
      <c r="CI10" s="643"/>
      <c r="CJ10" s="643"/>
      <c r="CK10" s="643"/>
      <c r="CL10" s="643"/>
      <c r="CM10" s="643"/>
      <c r="CN10" s="643"/>
      <c r="CO10" s="643"/>
      <c r="CP10" s="643"/>
      <c r="CQ10" s="643"/>
      <c r="CR10" s="643"/>
      <c r="CS10" s="643"/>
      <c r="CT10" s="643"/>
      <c r="CU10" s="643"/>
      <c r="CV10" s="643"/>
      <c r="CW10" s="643"/>
      <c r="CX10" s="643"/>
      <c r="CY10" s="643"/>
      <c r="CZ10" s="643"/>
      <c r="DA10" s="643"/>
    </row>
    <row r="11" spans="1:105" s="161" customFormat="1" ht="15.75" x14ac:dyDescent="0.25">
      <c r="Y11" s="638" t="s">
        <v>368</v>
      </c>
      <c r="Z11" s="638"/>
      <c r="AA11" s="638"/>
      <c r="AB11" s="638"/>
      <c r="AC11" s="638"/>
      <c r="AD11" s="638"/>
      <c r="AE11" s="638"/>
      <c r="AF11" s="638"/>
      <c r="AG11" s="638"/>
      <c r="AH11" s="638"/>
      <c r="AI11" s="638"/>
      <c r="AJ11" s="638"/>
      <c r="AK11" s="638"/>
      <c r="AL11" s="638"/>
      <c r="AM11" s="638"/>
      <c r="AN11" s="638"/>
      <c r="AO11" s="638"/>
      <c r="AP11" s="638"/>
      <c r="AQ11" s="638"/>
      <c r="AR11" s="638"/>
      <c r="AS11" s="638"/>
      <c r="AT11" s="638"/>
      <c r="AU11" s="638"/>
      <c r="AV11" s="638"/>
      <c r="AW11" s="638"/>
      <c r="AX11" s="638"/>
      <c r="AY11" s="638"/>
      <c r="AZ11" s="638"/>
      <c r="BA11" s="638"/>
      <c r="BB11" s="638"/>
      <c r="BC11" s="638"/>
      <c r="BD11" s="638"/>
      <c r="BE11" s="638"/>
      <c r="BF11" s="638"/>
      <c r="BG11" s="638"/>
      <c r="BH11" s="638"/>
      <c r="BI11" s="638"/>
      <c r="BJ11" s="638"/>
      <c r="BK11" s="638"/>
      <c r="BL11" s="638"/>
      <c r="BM11" s="638"/>
      <c r="BN11" s="638"/>
      <c r="BO11" s="638"/>
      <c r="BP11" s="638"/>
      <c r="BQ11" s="638"/>
      <c r="BR11" s="638"/>
      <c r="BS11" s="638"/>
      <c r="BT11" s="638"/>
      <c r="BU11" s="638"/>
      <c r="BV11" s="638"/>
      <c r="BW11" s="638"/>
      <c r="BX11" s="638"/>
      <c r="BY11" s="638"/>
      <c r="BZ11" s="638"/>
      <c r="CA11" s="638"/>
      <c r="CB11" s="638"/>
      <c r="CC11" s="638"/>
    </row>
    <row r="12" spans="1:105" s="162" customFormat="1" ht="11.25" x14ac:dyDescent="0.2">
      <c r="Y12" s="595" t="s">
        <v>145</v>
      </c>
      <c r="Z12" s="595"/>
      <c r="AA12" s="595"/>
      <c r="AB12" s="595"/>
      <c r="AC12" s="595"/>
      <c r="AD12" s="595"/>
      <c r="AE12" s="595"/>
      <c r="AF12" s="595"/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595"/>
      <c r="AW12" s="595"/>
      <c r="AX12" s="595"/>
      <c r="AY12" s="595"/>
      <c r="AZ12" s="595"/>
      <c r="BA12" s="595"/>
      <c r="BB12" s="595"/>
      <c r="BC12" s="595"/>
      <c r="BD12" s="595"/>
      <c r="BE12" s="595"/>
      <c r="BF12" s="595"/>
      <c r="BG12" s="595"/>
      <c r="BH12" s="595"/>
      <c r="BI12" s="595"/>
      <c r="BJ12" s="595"/>
      <c r="BK12" s="595"/>
      <c r="BL12" s="595"/>
      <c r="BM12" s="595"/>
      <c r="BN12" s="595"/>
      <c r="BO12" s="595"/>
      <c r="BP12" s="595"/>
      <c r="BQ12" s="595"/>
      <c r="BR12" s="595"/>
      <c r="BS12" s="595"/>
      <c r="BT12" s="595"/>
      <c r="BU12" s="595"/>
      <c r="BV12" s="595"/>
      <c r="BW12" s="595"/>
      <c r="BX12" s="595"/>
      <c r="BY12" s="595"/>
      <c r="BZ12" s="595"/>
      <c r="CA12" s="595"/>
      <c r="CB12" s="595"/>
      <c r="CC12" s="595"/>
    </row>
    <row r="13" spans="1:105" x14ac:dyDescent="0.25">
      <c r="A13" s="1" t="s">
        <v>146</v>
      </c>
      <c r="C13" s="639" t="s">
        <v>172</v>
      </c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39"/>
      <c r="AD13" s="639"/>
      <c r="AE13" s="639"/>
      <c r="AF13" s="639"/>
      <c r="AG13" s="639"/>
      <c r="AH13" s="639"/>
      <c r="AI13" s="639"/>
      <c r="AJ13" s="639"/>
      <c r="AK13" s="639"/>
      <c r="AL13" s="639"/>
      <c r="AM13" s="639"/>
      <c r="AN13" s="639"/>
      <c r="AO13" s="639"/>
      <c r="AP13" s="639"/>
      <c r="AQ13" s="639"/>
      <c r="AR13" s="639"/>
      <c r="AS13" s="639"/>
      <c r="AT13" s="639"/>
      <c r="AU13" s="639"/>
      <c r="AV13" s="639"/>
      <c r="AW13" s="639"/>
      <c r="AX13" s="639"/>
      <c r="AY13" s="639"/>
      <c r="AZ13" s="639"/>
      <c r="BA13" s="639"/>
      <c r="BB13" s="639"/>
      <c r="BC13" s="639"/>
      <c r="BD13" s="639"/>
      <c r="BE13" s="639"/>
      <c r="BF13" s="639"/>
      <c r="BG13" s="639"/>
    </row>
    <row r="14" spans="1:105" s="127" customFormat="1" ht="11.25" x14ac:dyDescent="0.2">
      <c r="C14" s="595" t="s">
        <v>71</v>
      </c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5"/>
      <c r="AD14" s="595"/>
      <c r="AE14" s="595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595"/>
      <c r="AW14" s="595"/>
      <c r="AX14" s="595"/>
      <c r="AY14" s="595"/>
      <c r="AZ14" s="595"/>
      <c r="BA14" s="595"/>
      <c r="BB14" s="595"/>
      <c r="BC14" s="595"/>
      <c r="BD14" s="595"/>
      <c r="BE14" s="595"/>
      <c r="BF14" s="595"/>
      <c r="BG14" s="595"/>
    </row>
    <row r="16" spans="1:105" s="160" customFormat="1" ht="74.25" customHeight="1" x14ac:dyDescent="0.2">
      <c r="A16" s="640" t="s">
        <v>197</v>
      </c>
      <c r="B16" s="640"/>
      <c r="C16" s="640"/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640" t="s">
        <v>460</v>
      </c>
      <c r="AK16" s="640"/>
      <c r="AL16" s="640"/>
      <c r="AM16" s="640"/>
      <c r="AN16" s="640"/>
      <c r="AO16" s="640"/>
      <c r="AP16" s="640"/>
      <c r="AQ16" s="640"/>
      <c r="AR16" s="640"/>
      <c r="AS16" s="640"/>
      <c r="AT16" s="640"/>
      <c r="AU16" s="640"/>
      <c r="AV16" s="640"/>
      <c r="AW16" s="640"/>
      <c r="AX16" s="640"/>
      <c r="AY16" s="640"/>
      <c r="AZ16" s="640"/>
      <c r="BA16" s="640" t="s">
        <v>461</v>
      </c>
      <c r="BB16" s="640"/>
      <c r="BC16" s="640"/>
      <c r="BD16" s="640"/>
      <c r="BE16" s="640"/>
      <c r="BF16" s="640"/>
      <c r="BG16" s="640"/>
      <c r="BH16" s="640"/>
      <c r="BI16" s="640"/>
      <c r="BJ16" s="640"/>
      <c r="BK16" s="640"/>
      <c r="BL16" s="640"/>
      <c r="BM16" s="640"/>
      <c r="BN16" s="640"/>
      <c r="BO16" s="640"/>
      <c r="BP16" s="640"/>
      <c r="BQ16" s="640"/>
      <c r="BR16" s="640" t="s">
        <v>362</v>
      </c>
      <c r="BS16" s="640"/>
      <c r="BT16" s="640"/>
      <c r="BU16" s="640"/>
      <c r="BV16" s="640"/>
      <c r="BW16" s="640"/>
      <c r="BX16" s="640"/>
      <c r="BY16" s="640"/>
      <c r="BZ16" s="640"/>
      <c r="CA16" s="640"/>
      <c r="CB16" s="640"/>
      <c r="CC16" s="640"/>
      <c r="CD16" s="640"/>
      <c r="CE16" s="640"/>
      <c r="CF16" s="640"/>
      <c r="CG16" s="640"/>
      <c r="CH16" s="640"/>
      <c r="CI16" s="640" t="s">
        <v>363</v>
      </c>
      <c r="CJ16" s="640"/>
      <c r="CK16" s="640"/>
      <c r="CL16" s="640"/>
      <c r="CM16" s="640"/>
      <c r="CN16" s="640"/>
      <c r="CO16" s="640"/>
      <c r="CP16" s="640"/>
      <c r="CQ16" s="640"/>
      <c r="CR16" s="640"/>
      <c r="CS16" s="640"/>
      <c r="CT16" s="640"/>
      <c r="CU16" s="640"/>
      <c r="CV16" s="640"/>
      <c r="CW16" s="640"/>
      <c r="CX16" s="640"/>
      <c r="CY16" s="640"/>
      <c r="CZ16" s="640"/>
      <c r="DA16" s="640"/>
    </row>
    <row r="17" spans="1:105" s="143" customFormat="1" ht="12" x14ac:dyDescent="0.2">
      <c r="A17" s="644">
        <v>1</v>
      </c>
      <c r="B17" s="645"/>
      <c r="C17" s="645"/>
      <c r="D17" s="645"/>
      <c r="E17" s="645"/>
      <c r="F17" s="645"/>
      <c r="G17" s="645"/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45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5"/>
      <c r="AG17" s="645"/>
      <c r="AH17" s="645"/>
      <c r="AI17" s="646"/>
      <c r="AJ17" s="647">
        <v>2</v>
      </c>
      <c r="AK17" s="647"/>
      <c r="AL17" s="647"/>
      <c r="AM17" s="647"/>
      <c r="AN17" s="647"/>
      <c r="AO17" s="647"/>
      <c r="AP17" s="647"/>
      <c r="AQ17" s="647"/>
      <c r="AR17" s="647"/>
      <c r="AS17" s="647"/>
      <c r="AT17" s="647"/>
      <c r="AU17" s="647"/>
      <c r="AV17" s="647"/>
      <c r="AW17" s="647"/>
      <c r="AX17" s="647"/>
      <c r="AY17" s="647"/>
      <c r="AZ17" s="647"/>
      <c r="BA17" s="647">
        <v>3</v>
      </c>
      <c r="BB17" s="647"/>
      <c r="BC17" s="647"/>
      <c r="BD17" s="647"/>
      <c r="BE17" s="647"/>
      <c r="BF17" s="647"/>
      <c r="BG17" s="647"/>
      <c r="BH17" s="647"/>
      <c r="BI17" s="647"/>
      <c r="BJ17" s="647"/>
      <c r="BK17" s="647"/>
      <c r="BL17" s="647"/>
      <c r="BM17" s="647"/>
      <c r="BN17" s="647"/>
      <c r="BO17" s="647"/>
      <c r="BP17" s="647"/>
      <c r="BQ17" s="647"/>
      <c r="BR17" s="647">
        <v>4</v>
      </c>
      <c r="BS17" s="647"/>
      <c r="BT17" s="647"/>
      <c r="BU17" s="647"/>
      <c r="BV17" s="647"/>
      <c r="BW17" s="647"/>
      <c r="BX17" s="647"/>
      <c r="BY17" s="647"/>
      <c r="BZ17" s="647"/>
      <c r="CA17" s="647"/>
      <c r="CB17" s="647"/>
      <c r="CC17" s="647"/>
      <c r="CD17" s="647"/>
      <c r="CE17" s="647"/>
      <c r="CF17" s="647"/>
      <c r="CG17" s="647"/>
      <c r="CH17" s="647"/>
      <c r="CI17" s="647">
        <v>5</v>
      </c>
      <c r="CJ17" s="647"/>
      <c r="CK17" s="647"/>
      <c r="CL17" s="647"/>
      <c r="CM17" s="647"/>
      <c r="CN17" s="647"/>
      <c r="CO17" s="647"/>
      <c r="CP17" s="647"/>
      <c r="CQ17" s="647"/>
      <c r="CR17" s="647"/>
      <c r="CS17" s="647"/>
      <c r="CT17" s="647"/>
      <c r="CU17" s="647"/>
      <c r="CV17" s="647"/>
      <c r="CW17" s="647"/>
      <c r="CX17" s="647"/>
      <c r="CY17" s="647"/>
      <c r="CZ17" s="647"/>
      <c r="DA17" s="647"/>
    </row>
    <row r="18" spans="1:105" s="143" customFormat="1" ht="36.75" customHeight="1" x14ac:dyDescent="0.2">
      <c r="A18" s="163"/>
      <c r="B18" s="648" t="s">
        <v>364</v>
      </c>
      <c r="C18" s="648"/>
      <c r="D18" s="648"/>
      <c r="E18" s="648"/>
      <c r="F18" s="648"/>
      <c r="G18" s="648"/>
      <c r="H18" s="648"/>
      <c r="I18" s="648"/>
      <c r="J18" s="648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48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8"/>
      <c r="AH18" s="648"/>
      <c r="AI18" s="649"/>
      <c r="AJ18" s="650">
        <v>1</v>
      </c>
      <c r="AK18" s="650"/>
      <c r="AL18" s="650"/>
      <c r="AM18" s="650"/>
      <c r="AN18" s="650"/>
      <c r="AO18" s="650"/>
      <c r="AP18" s="650"/>
      <c r="AQ18" s="650"/>
      <c r="AR18" s="650"/>
      <c r="AS18" s="650"/>
      <c r="AT18" s="650"/>
      <c r="AU18" s="650"/>
      <c r="AV18" s="650"/>
      <c r="AW18" s="650"/>
      <c r="AX18" s="650"/>
      <c r="AY18" s="650"/>
      <c r="AZ18" s="650"/>
      <c r="BA18" s="650">
        <v>1</v>
      </c>
      <c r="BB18" s="650"/>
      <c r="BC18" s="650"/>
      <c r="BD18" s="650"/>
      <c r="BE18" s="650"/>
      <c r="BF18" s="650"/>
      <c r="BG18" s="650"/>
      <c r="BH18" s="650"/>
      <c r="BI18" s="650"/>
      <c r="BJ18" s="650"/>
      <c r="BK18" s="650"/>
      <c r="BL18" s="650"/>
      <c r="BM18" s="650"/>
      <c r="BN18" s="650"/>
      <c r="BO18" s="650"/>
      <c r="BP18" s="650"/>
      <c r="BQ18" s="650"/>
      <c r="BR18" s="651" t="s">
        <v>469</v>
      </c>
      <c r="BS18" s="652"/>
      <c r="BT18" s="652"/>
      <c r="BU18" s="652"/>
      <c r="BV18" s="652"/>
      <c r="BW18" s="652"/>
      <c r="BX18" s="652"/>
      <c r="BY18" s="652"/>
      <c r="BZ18" s="652"/>
      <c r="CA18" s="652"/>
      <c r="CB18" s="652"/>
      <c r="CC18" s="652"/>
      <c r="CD18" s="652"/>
      <c r="CE18" s="652"/>
      <c r="CF18" s="652"/>
      <c r="CG18" s="652"/>
      <c r="CH18" s="652"/>
      <c r="CI18" s="653"/>
      <c r="CJ18" s="653"/>
      <c r="CK18" s="653"/>
      <c r="CL18" s="653"/>
      <c r="CM18" s="653"/>
      <c r="CN18" s="653"/>
      <c r="CO18" s="653"/>
      <c r="CP18" s="653"/>
      <c r="CQ18" s="653"/>
      <c r="CR18" s="653"/>
      <c r="CS18" s="653"/>
      <c r="CT18" s="653"/>
      <c r="CU18" s="653"/>
      <c r="CV18" s="653"/>
      <c r="CW18" s="653"/>
      <c r="CX18" s="653"/>
      <c r="CY18" s="653"/>
      <c r="CZ18" s="653"/>
      <c r="DA18" s="653"/>
    </row>
    <row r="19" spans="1:105" s="143" customFormat="1" ht="36.75" customHeight="1" x14ac:dyDescent="0.2">
      <c r="A19" s="163"/>
      <c r="B19" s="648" t="s">
        <v>365</v>
      </c>
      <c r="C19" s="648"/>
      <c r="D19" s="648"/>
      <c r="E19" s="648"/>
      <c r="F19" s="648"/>
      <c r="G19" s="648"/>
      <c r="H19" s="648"/>
      <c r="I19" s="648"/>
      <c r="J19" s="648"/>
      <c r="K19" s="648"/>
      <c r="L19" s="648"/>
      <c r="M19" s="648"/>
      <c r="N19" s="648"/>
      <c r="O19" s="648"/>
      <c r="P19" s="648"/>
      <c r="Q19" s="648"/>
      <c r="R19" s="648"/>
      <c r="S19" s="648"/>
      <c r="T19" s="648"/>
      <c r="U19" s="648"/>
      <c r="V19" s="648"/>
      <c r="W19" s="648"/>
      <c r="X19" s="648"/>
      <c r="Y19" s="648"/>
      <c r="Z19" s="648"/>
      <c r="AA19" s="648"/>
      <c r="AB19" s="648"/>
      <c r="AC19" s="648"/>
      <c r="AD19" s="648"/>
      <c r="AE19" s="648"/>
      <c r="AF19" s="648"/>
      <c r="AG19" s="648"/>
      <c r="AH19" s="648"/>
      <c r="AI19" s="649"/>
      <c r="AJ19" s="650">
        <v>1</v>
      </c>
      <c r="AK19" s="650"/>
      <c r="AL19" s="650"/>
      <c r="AM19" s="650"/>
      <c r="AN19" s="650"/>
      <c r="AO19" s="650"/>
      <c r="AP19" s="650"/>
      <c r="AQ19" s="650"/>
      <c r="AR19" s="650"/>
      <c r="AS19" s="650"/>
      <c r="AT19" s="650"/>
      <c r="AU19" s="650"/>
      <c r="AV19" s="650"/>
      <c r="AW19" s="650"/>
      <c r="AX19" s="650"/>
      <c r="AY19" s="650"/>
      <c r="AZ19" s="650"/>
      <c r="BA19" s="650">
        <v>1</v>
      </c>
      <c r="BB19" s="650"/>
      <c r="BC19" s="650"/>
      <c r="BD19" s="650"/>
      <c r="BE19" s="650"/>
      <c r="BF19" s="650"/>
      <c r="BG19" s="650"/>
      <c r="BH19" s="650"/>
      <c r="BI19" s="650"/>
      <c r="BJ19" s="650"/>
      <c r="BK19" s="650"/>
      <c r="BL19" s="650"/>
      <c r="BM19" s="650"/>
      <c r="BN19" s="650"/>
      <c r="BO19" s="650"/>
      <c r="BP19" s="650"/>
      <c r="BQ19" s="650"/>
      <c r="BR19" s="651" t="s">
        <v>469</v>
      </c>
      <c r="BS19" s="652"/>
      <c r="BT19" s="652"/>
      <c r="BU19" s="652"/>
      <c r="BV19" s="652"/>
      <c r="BW19" s="652"/>
      <c r="BX19" s="652"/>
      <c r="BY19" s="652"/>
      <c r="BZ19" s="652"/>
      <c r="CA19" s="652"/>
      <c r="CB19" s="652"/>
      <c r="CC19" s="652"/>
      <c r="CD19" s="652"/>
      <c r="CE19" s="652"/>
      <c r="CF19" s="652"/>
      <c r="CG19" s="652"/>
      <c r="CH19" s="652"/>
      <c r="CI19" s="654"/>
      <c r="CJ19" s="654"/>
      <c r="CK19" s="654"/>
      <c r="CL19" s="654"/>
      <c r="CM19" s="654"/>
      <c r="CN19" s="654"/>
      <c r="CO19" s="654"/>
      <c r="CP19" s="654"/>
      <c r="CQ19" s="654"/>
      <c r="CR19" s="654"/>
      <c r="CS19" s="654"/>
      <c r="CT19" s="654"/>
      <c r="CU19" s="654"/>
      <c r="CV19" s="654"/>
      <c r="CW19" s="654"/>
      <c r="CX19" s="654"/>
      <c r="CY19" s="654"/>
      <c r="CZ19" s="654"/>
      <c r="DA19" s="654"/>
    </row>
    <row r="20" spans="1:105" s="143" customFormat="1" ht="31.5" customHeight="1" x14ac:dyDescent="0.2">
      <c r="A20" s="163"/>
      <c r="B20" s="648" t="s">
        <v>366</v>
      </c>
      <c r="C20" s="648"/>
      <c r="D20" s="648"/>
      <c r="E20" s="648"/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48"/>
      <c r="S20" s="648"/>
      <c r="T20" s="648"/>
      <c r="U20" s="648"/>
      <c r="V20" s="648"/>
      <c r="W20" s="648"/>
      <c r="X20" s="648"/>
      <c r="Y20" s="648"/>
      <c r="Z20" s="648"/>
      <c r="AA20" s="648"/>
      <c r="AB20" s="648"/>
      <c r="AC20" s="648"/>
      <c r="AD20" s="648"/>
      <c r="AE20" s="648"/>
      <c r="AF20" s="648"/>
      <c r="AG20" s="648"/>
      <c r="AH20" s="648"/>
      <c r="AI20" s="649"/>
      <c r="AJ20" s="650">
        <v>1</v>
      </c>
      <c r="AK20" s="650"/>
      <c r="AL20" s="650"/>
      <c r="AM20" s="650"/>
      <c r="AN20" s="650"/>
      <c r="AO20" s="650"/>
      <c r="AP20" s="650"/>
      <c r="AQ20" s="650"/>
      <c r="AR20" s="650"/>
      <c r="AS20" s="650"/>
      <c r="AT20" s="650"/>
      <c r="AU20" s="650"/>
      <c r="AV20" s="650"/>
      <c r="AW20" s="650"/>
      <c r="AX20" s="650"/>
      <c r="AY20" s="650"/>
      <c r="AZ20" s="650"/>
      <c r="BA20" s="650">
        <v>1</v>
      </c>
      <c r="BB20" s="650"/>
      <c r="BC20" s="650"/>
      <c r="BD20" s="650"/>
      <c r="BE20" s="650"/>
      <c r="BF20" s="650"/>
      <c r="BG20" s="650"/>
      <c r="BH20" s="650"/>
      <c r="BI20" s="650"/>
      <c r="BJ20" s="650"/>
      <c r="BK20" s="650"/>
      <c r="BL20" s="650"/>
      <c r="BM20" s="650"/>
      <c r="BN20" s="650"/>
      <c r="BO20" s="650"/>
      <c r="BP20" s="650"/>
      <c r="BQ20" s="650"/>
      <c r="BR20" s="651" t="s">
        <v>469</v>
      </c>
      <c r="BS20" s="652"/>
      <c r="BT20" s="652"/>
      <c r="BU20" s="652"/>
      <c r="BV20" s="652"/>
      <c r="BW20" s="652"/>
      <c r="BX20" s="652"/>
      <c r="BY20" s="652"/>
      <c r="BZ20" s="652"/>
      <c r="CA20" s="652"/>
      <c r="CB20" s="652"/>
      <c r="CC20" s="652"/>
      <c r="CD20" s="652"/>
      <c r="CE20" s="652"/>
      <c r="CF20" s="652"/>
      <c r="CG20" s="652"/>
      <c r="CH20" s="652"/>
      <c r="CI20" s="655"/>
      <c r="CJ20" s="655"/>
      <c r="CK20" s="655"/>
      <c r="CL20" s="655"/>
      <c r="CM20" s="655"/>
      <c r="CN20" s="655"/>
      <c r="CO20" s="655"/>
      <c r="CP20" s="655"/>
      <c r="CQ20" s="655"/>
      <c r="CR20" s="655"/>
      <c r="CS20" s="655"/>
      <c r="CT20" s="655"/>
      <c r="CU20" s="655"/>
      <c r="CV20" s="655"/>
      <c r="CW20" s="655"/>
      <c r="CX20" s="655"/>
      <c r="CY20" s="655"/>
      <c r="CZ20" s="655"/>
      <c r="DA20" s="655"/>
    </row>
    <row r="21" spans="1:105" s="143" customFormat="1" ht="23.25" customHeight="1" x14ac:dyDescent="0.2">
      <c r="A21" s="163"/>
      <c r="B21" s="648" t="s">
        <v>367</v>
      </c>
      <c r="C21" s="648"/>
      <c r="D21" s="648"/>
      <c r="E21" s="648"/>
      <c r="F21" s="648"/>
      <c r="G21" s="648"/>
      <c r="H21" s="648"/>
      <c r="I21" s="648"/>
      <c r="J21" s="648"/>
      <c r="K21" s="648"/>
      <c r="L21" s="648"/>
      <c r="M21" s="648"/>
      <c r="N21" s="648"/>
      <c r="O21" s="648"/>
      <c r="P21" s="648"/>
      <c r="Q21" s="648"/>
      <c r="R21" s="648"/>
      <c r="S21" s="648"/>
      <c r="T21" s="648"/>
      <c r="U21" s="648"/>
      <c r="V21" s="648"/>
      <c r="W21" s="648"/>
      <c r="X21" s="648"/>
      <c r="Y21" s="648"/>
      <c r="Z21" s="648"/>
      <c r="AA21" s="648"/>
      <c r="AB21" s="648"/>
      <c r="AC21" s="648"/>
      <c r="AD21" s="648"/>
      <c r="AE21" s="648"/>
      <c r="AF21" s="648"/>
      <c r="AG21" s="648"/>
      <c r="AH21" s="648"/>
      <c r="AI21" s="649"/>
      <c r="AJ21" s="656"/>
      <c r="AK21" s="657"/>
      <c r="AL21" s="657"/>
      <c r="AM21" s="657"/>
      <c r="AN21" s="657"/>
      <c r="AO21" s="657"/>
      <c r="AP21" s="657"/>
      <c r="AQ21" s="657"/>
      <c r="AR21" s="657"/>
      <c r="AS21" s="657"/>
      <c r="AT21" s="657"/>
      <c r="AU21" s="657"/>
      <c r="AV21" s="657"/>
      <c r="AW21" s="657"/>
      <c r="AX21" s="657"/>
      <c r="AY21" s="657"/>
      <c r="AZ21" s="657"/>
      <c r="BA21" s="657"/>
      <c r="BB21" s="657"/>
      <c r="BC21" s="657"/>
      <c r="BD21" s="657"/>
      <c r="BE21" s="657"/>
      <c r="BF21" s="657"/>
      <c r="BG21" s="657"/>
      <c r="BH21" s="657"/>
      <c r="BI21" s="657"/>
      <c r="BJ21" s="657"/>
      <c r="BK21" s="657"/>
      <c r="BL21" s="657"/>
      <c r="BM21" s="657"/>
      <c r="BN21" s="657"/>
      <c r="BO21" s="657"/>
      <c r="BP21" s="657"/>
      <c r="BQ21" s="657"/>
      <c r="BR21" s="658"/>
      <c r="BS21" s="658"/>
      <c r="BT21" s="658"/>
      <c r="BU21" s="658"/>
      <c r="BV21" s="658"/>
      <c r="BW21" s="658"/>
      <c r="BX21" s="658"/>
      <c r="BY21" s="658"/>
      <c r="BZ21" s="658"/>
      <c r="CA21" s="658"/>
      <c r="CB21" s="658"/>
      <c r="CC21" s="658"/>
      <c r="CD21" s="658"/>
      <c r="CE21" s="658"/>
      <c r="CF21" s="658"/>
      <c r="CG21" s="658"/>
      <c r="CH21" s="659"/>
      <c r="CI21" s="660" t="s">
        <v>370</v>
      </c>
      <c r="CJ21" s="660"/>
      <c r="CK21" s="660"/>
      <c r="CL21" s="660"/>
      <c r="CM21" s="660"/>
      <c r="CN21" s="660"/>
      <c r="CO21" s="660"/>
      <c r="CP21" s="660"/>
      <c r="CQ21" s="660"/>
      <c r="CR21" s="660"/>
      <c r="CS21" s="660"/>
      <c r="CT21" s="660"/>
      <c r="CU21" s="660"/>
      <c r="CV21" s="660"/>
      <c r="CW21" s="660"/>
      <c r="CX21" s="660"/>
      <c r="CY21" s="660"/>
      <c r="CZ21" s="660"/>
      <c r="DA21" s="660"/>
    </row>
    <row r="22" spans="1:105" s="143" customFormat="1" ht="23.25" customHeight="1" x14ac:dyDescent="0.2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</row>
  </sheetData>
  <mergeCells count="41">
    <mergeCell ref="B21:AI21"/>
    <mergeCell ref="AJ21:AZ21"/>
    <mergeCell ref="BA21:BQ21"/>
    <mergeCell ref="BR21:CH21"/>
    <mergeCell ref="CI21:DA21"/>
    <mergeCell ref="B20:AI20"/>
    <mergeCell ref="AJ20:AZ20"/>
    <mergeCell ref="BA20:BQ20"/>
    <mergeCell ref="BR20:CH20"/>
    <mergeCell ref="CI20:DA20"/>
    <mergeCell ref="B19:AI19"/>
    <mergeCell ref="AJ19:AZ19"/>
    <mergeCell ref="BA19:BQ19"/>
    <mergeCell ref="BR19:CH19"/>
    <mergeCell ref="CI19:DA19"/>
    <mergeCell ref="B18:AI18"/>
    <mergeCell ref="AJ18:AZ18"/>
    <mergeCell ref="BA18:BQ18"/>
    <mergeCell ref="BR18:CH18"/>
    <mergeCell ref="CI18:DA18"/>
    <mergeCell ref="A17:AI17"/>
    <mergeCell ref="AJ17:AZ17"/>
    <mergeCell ref="BA17:BQ17"/>
    <mergeCell ref="BR17:CH17"/>
    <mergeCell ref="CI17:DA17"/>
    <mergeCell ref="C14:BG14"/>
    <mergeCell ref="A16:AI16"/>
    <mergeCell ref="AJ16:AZ16"/>
    <mergeCell ref="Q9:W9"/>
    <mergeCell ref="X9:AA9"/>
    <mergeCell ref="A10:DA10"/>
    <mergeCell ref="Y11:CC11"/>
    <mergeCell ref="Y12:CC12"/>
    <mergeCell ref="BA16:BQ16"/>
    <mergeCell ref="BR16:CH16"/>
    <mergeCell ref="CI16:DA16"/>
    <mergeCell ref="A5:DA5"/>
    <mergeCell ref="A6:AV6"/>
    <mergeCell ref="AW6:DA6"/>
    <mergeCell ref="AW7:DA7"/>
    <mergeCell ref="C13:BG13"/>
  </mergeCells>
  <hyperlinks>
    <hyperlink ref="BR18" r:id="rId1"/>
    <hyperlink ref="BR19" r:id="rId2"/>
    <hyperlink ref="BR20" r:id="rId3"/>
  </hyperlinks>
  <pageMargins left="0.78740157480314965" right="0.51181102362204722" top="0.59055118110236227" bottom="0.39370078740157483" header="0.19685039370078741" footer="0.19685039370078741"/>
  <pageSetup paperSize="9" orientation="portrait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42"/>
  <sheetViews>
    <sheetView view="pageBreakPreview" topLeftCell="A20" zoomScaleNormal="100" zoomScaleSheetLayoutView="100" workbookViewId="0">
      <selection activeCell="FY28" sqref="FY28"/>
    </sheetView>
  </sheetViews>
  <sheetFormatPr defaultColWidth="0.85546875" defaultRowHeight="15" x14ac:dyDescent="0.25"/>
  <cols>
    <col min="1" max="16384" width="0.85546875" style="1"/>
  </cols>
  <sheetData>
    <row r="1" spans="1:16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275" t="s">
        <v>448</v>
      </c>
    </row>
    <row r="2" spans="1:161" s="3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161" s="3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46.5" customHeight="1" x14ac:dyDescent="0.25">
      <c r="A4" s="666" t="s">
        <v>449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590"/>
      <c r="AL4" s="590"/>
      <c r="AM4" s="590"/>
      <c r="AN4" s="590"/>
      <c r="AO4" s="590"/>
      <c r="AP4" s="590"/>
      <c r="AQ4" s="590"/>
      <c r="AR4" s="590"/>
      <c r="AS4" s="590"/>
      <c r="AT4" s="590"/>
      <c r="AU4" s="590"/>
      <c r="AV4" s="590"/>
      <c r="AW4" s="590"/>
      <c r="AX4" s="590"/>
      <c r="AY4" s="590"/>
      <c r="AZ4" s="590"/>
      <c r="BA4" s="590"/>
      <c r="BB4" s="590"/>
      <c r="BC4" s="590"/>
      <c r="BD4" s="590"/>
      <c r="BE4" s="590"/>
      <c r="BF4" s="590"/>
      <c r="BG4" s="590"/>
      <c r="BH4" s="590"/>
      <c r="BI4" s="590"/>
      <c r="BJ4" s="590"/>
      <c r="BK4" s="590"/>
      <c r="BL4" s="590"/>
      <c r="BM4" s="590"/>
      <c r="BN4" s="590"/>
      <c r="BO4" s="590"/>
      <c r="BP4" s="590"/>
      <c r="BQ4" s="590"/>
      <c r="BR4" s="590"/>
      <c r="BS4" s="590"/>
      <c r="BT4" s="590"/>
      <c r="BU4" s="590"/>
      <c r="BV4" s="590"/>
      <c r="BW4" s="590"/>
      <c r="BX4" s="590"/>
      <c r="BY4" s="590"/>
      <c r="BZ4" s="590"/>
      <c r="CA4" s="590"/>
      <c r="CB4" s="590"/>
      <c r="CC4" s="590"/>
      <c r="CD4" s="590"/>
      <c r="CE4" s="590"/>
      <c r="CF4" s="590"/>
      <c r="CG4" s="590"/>
      <c r="CH4" s="590"/>
      <c r="CI4" s="590"/>
      <c r="CJ4" s="590"/>
      <c r="CK4" s="590"/>
      <c r="CL4" s="590"/>
      <c r="CM4" s="590"/>
      <c r="CN4" s="590"/>
      <c r="CO4" s="590"/>
      <c r="CP4" s="590"/>
      <c r="CQ4" s="590"/>
      <c r="CR4" s="590"/>
      <c r="CS4" s="590"/>
      <c r="CT4" s="590"/>
      <c r="CU4" s="590"/>
      <c r="CV4" s="590"/>
      <c r="CW4" s="590"/>
      <c r="CX4" s="590"/>
      <c r="CY4" s="590"/>
      <c r="CZ4" s="590"/>
      <c r="DA4" s="590"/>
      <c r="DB4" s="590"/>
      <c r="DC4" s="590"/>
      <c r="DD4" s="590"/>
      <c r="DE4" s="590"/>
      <c r="DF4" s="590"/>
      <c r="DG4" s="590"/>
      <c r="DH4" s="590"/>
      <c r="DI4" s="590"/>
      <c r="DJ4" s="590"/>
      <c r="DK4" s="590"/>
      <c r="DL4" s="590"/>
      <c r="DM4" s="590"/>
      <c r="DN4" s="590"/>
      <c r="DO4" s="590"/>
      <c r="DP4" s="590"/>
      <c r="DQ4" s="590"/>
      <c r="DR4" s="590"/>
      <c r="DS4" s="590"/>
      <c r="DT4" s="590"/>
      <c r="DU4" s="590"/>
      <c r="DV4" s="590"/>
      <c r="DW4" s="590"/>
      <c r="DX4" s="590"/>
      <c r="DY4" s="590"/>
      <c r="DZ4" s="590"/>
      <c r="EA4" s="590"/>
      <c r="EB4" s="590"/>
      <c r="EC4" s="590"/>
      <c r="ED4" s="590"/>
      <c r="EE4" s="590"/>
      <c r="EF4" s="590"/>
      <c r="EG4" s="590"/>
      <c r="EH4" s="590"/>
      <c r="EI4" s="590"/>
      <c r="EJ4" s="590"/>
      <c r="EK4" s="590"/>
      <c r="EL4" s="590"/>
      <c r="EM4" s="590"/>
      <c r="EN4" s="590"/>
      <c r="EO4" s="590"/>
      <c r="EP4" s="590"/>
      <c r="EQ4" s="590"/>
      <c r="ER4" s="590"/>
      <c r="ES4" s="590"/>
      <c r="ET4" s="590"/>
      <c r="EU4" s="590"/>
      <c r="EV4" s="590"/>
      <c r="EW4" s="590"/>
      <c r="EX4" s="590"/>
      <c r="EY4" s="590"/>
      <c r="EZ4" s="590"/>
      <c r="FA4" s="590"/>
      <c r="FB4" s="590"/>
      <c r="FC4" s="590"/>
      <c r="FD4" s="590"/>
      <c r="FE4" s="590"/>
    </row>
    <row r="5" spans="1:161" s="4" customFormat="1" ht="15.75" x14ac:dyDescent="0.25">
      <c r="EN5" s="638" t="s">
        <v>668</v>
      </c>
      <c r="EO5" s="638"/>
      <c r="EP5" s="638"/>
      <c r="EQ5" s="638"/>
      <c r="ER5" s="638"/>
      <c r="ES5" s="638"/>
      <c r="ET5" s="638"/>
      <c r="EU5" s="638"/>
      <c r="EV5" s="638"/>
      <c r="EW5" s="638"/>
      <c r="EX5" s="638"/>
      <c r="EY5" s="638"/>
      <c r="EZ5" s="638"/>
      <c r="FA5" s="638"/>
      <c r="FB5" s="638"/>
      <c r="FC5" s="638"/>
      <c r="FD5" s="638"/>
      <c r="FE5" s="638"/>
    </row>
    <row r="6" spans="1:161" s="9" customFormat="1" ht="50.25" customHeight="1" x14ac:dyDescent="0.2">
      <c r="A6" s="667" t="s">
        <v>450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7" t="s">
        <v>451</v>
      </c>
      <c r="T6" s="667"/>
      <c r="U6" s="667"/>
      <c r="V6" s="667"/>
      <c r="W6" s="667"/>
      <c r="X6" s="667"/>
      <c r="Y6" s="667"/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667"/>
      <c r="AL6" s="667"/>
      <c r="AM6" s="667"/>
      <c r="AN6" s="667" t="s">
        <v>452</v>
      </c>
      <c r="AO6" s="667"/>
      <c r="AP6" s="667"/>
      <c r="AQ6" s="667"/>
      <c r="AR6" s="667"/>
      <c r="AS6" s="667"/>
      <c r="AT6" s="667"/>
      <c r="AU6" s="667"/>
      <c r="AV6" s="667"/>
      <c r="AW6" s="667"/>
      <c r="AX6" s="667"/>
      <c r="AY6" s="667"/>
      <c r="AZ6" s="667"/>
      <c r="BA6" s="667"/>
      <c r="BB6" s="667"/>
      <c r="BC6" s="667"/>
      <c r="BD6" s="667"/>
      <c r="BE6" s="667"/>
      <c r="BF6" s="667"/>
      <c r="BG6" s="667"/>
      <c r="BH6" s="667"/>
      <c r="BI6" s="667" t="s">
        <v>453</v>
      </c>
      <c r="BJ6" s="667"/>
      <c r="BK6" s="667"/>
      <c r="BL6" s="667"/>
      <c r="BM6" s="667"/>
      <c r="BN6" s="667"/>
      <c r="BO6" s="667"/>
      <c r="BP6" s="667"/>
      <c r="BQ6" s="667"/>
      <c r="BR6" s="667"/>
      <c r="BS6" s="667"/>
      <c r="BT6" s="667"/>
      <c r="BU6" s="667"/>
      <c r="BV6" s="667"/>
      <c r="BW6" s="667"/>
      <c r="BX6" s="667"/>
      <c r="BY6" s="667"/>
      <c r="BZ6" s="667"/>
      <c r="CA6" s="667"/>
      <c r="CB6" s="667"/>
      <c r="CC6" s="667"/>
      <c r="CD6" s="667" t="s">
        <v>454</v>
      </c>
      <c r="CE6" s="667"/>
      <c r="CF6" s="667"/>
      <c r="CG6" s="667"/>
      <c r="CH6" s="667"/>
      <c r="CI6" s="667"/>
      <c r="CJ6" s="667"/>
      <c r="CK6" s="667"/>
      <c r="CL6" s="667"/>
      <c r="CM6" s="667"/>
      <c r="CN6" s="667"/>
      <c r="CO6" s="667"/>
      <c r="CP6" s="667"/>
      <c r="CQ6" s="667"/>
      <c r="CR6" s="667"/>
      <c r="CS6" s="667"/>
      <c r="CT6" s="667"/>
      <c r="CU6" s="667"/>
      <c r="CV6" s="667"/>
      <c r="CW6" s="667"/>
      <c r="CX6" s="667"/>
      <c r="CY6" s="667"/>
      <c r="CZ6" s="667"/>
      <c r="DA6" s="667"/>
      <c r="DB6" s="667" t="s">
        <v>455</v>
      </c>
      <c r="DC6" s="667"/>
      <c r="DD6" s="667"/>
      <c r="DE6" s="667"/>
      <c r="DF6" s="667"/>
      <c r="DG6" s="667"/>
      <c r="DH6" s="667"/>
      <c r="DI6" s="667"/>
      <c r="DJ6" s="667"/>
      <c r="DK6" s="667"/>
      <c r="DL6" s="667"/>
      <c r="DM6" s="667"/>
      <c r="DN6" s="667"/>
      <c r="DO6" s="667"/>
      <c r="DP6" s="667"/>
      <c r="DQ6" s="667"/>
      <c r="DR6" s="667" t="s">
        <v>456</v>
      </c>
      <c r="DS6" s="667"/>
      <c r="DT6" s="667"/>
      <c r="DU6" s="667"/>
      <c r="DV6" s="667"/>
      <c r="DW6" s="667"/>
      <c r="DX6" s="667"/>
      <c r="DY6" s="667"/>
      <c r="DZ6" s="667"/>
      <c r="EA6" s="667"/>
      <c r="EB6" s="667"/>
      <c r="EC6" s="667"/>
      <c r="ED6" s="667"/>
      <c r="EE6" s="667"/>
      <c r="EF6" s="667"/>
      <c r="EG6" s="667"/>
      <c r="EH6" s="667"/>
      <c r="EI6" s="667"/>
      <c r="EJ6" s="667"/>
      <c r="EK6" s="667"/>
      <c r="EL6" s="667"/>
      <c r="EM6" s="667"/>
      <c r="EN6" s="667" t="s">
        <v>457</v>
      </c>
      <c r="EO6" s="667"/>
      <c r="EP6" s="667"/>
      <c r="EQ6" s="667"/>
      <c r="ER6" s="667"/>
      <c r="ES6" s="667"/>
      <c r="ET6" s="667"/>
      <c r="EU6" s="667"/>
      <c r="EV6" s="667"/>
      <c r="EW6" s="667"/>
      <c r="EX6" s="667"/>
      <c r="EY6" s="667"/>
      <c r="EZ6" s="667"/>
      <c r="FA6" s="667"/>
      <c r="FB6" s="667"/>
      <c r="FC6" s="667"/>
      <c r="FD6" s="667"/>
      <c r="FE6" s="667"/>
    </row>
    <row r="7" spans="1:161" s="276" customFormat="1" ht="12" x14ac:dyDescent="0.2">
      <c r="A7" s="663"/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663"/>
      <c r="W7" s="663"/>
      <c r="X7" s="663"/>
      <c r="Y7" s="663"/>
      <c r="Z7" s="663"/>
      <c r="AA7" s="663"/>
      <c r="AB7" s="663"/>
      <c r="AC7" s="663"/>
      <c r="AD7" s="663"/>
      <c r="AE7" s="663"/>
      <c r="AF7" s="663"/>
      <c r="AG7" s="663"/>
      <c r="AH7" s="663"/>
      <c r="AI7" s="663"/>
      <c r="AJ7" s="663"/>
      <c r="AK7" s="663"/>
      <c r="AL7" s="663"/>
      <c r="AM7" s="663"/>
      <c r="AN7" s="664" t="s">
        <v>458</v>
      </c>
      <c r="AO7" s="664"/>
      <c r="AP7" s="664"/>
      <c r="AQ7" s="664"/>
      <c r="AR7" s="664"/>
      <c r="AS7" s="664"/>
      <c r="AT7" s="664"/>
      <c r="AU7" s="664"/>
      <c r="AV7" s="664"/>
      <c r="AW7" s="664"/>
      <c r="AX7" s="664"/>
      <c r="AY7" s="664"/>
      <c r="AZ7" s="664"/>
      <c r="BA7" s="664"/>
      <c r="BB7" s="664"/>
      <c r="BC7" s="664"/>
      <c r="BD7" s="664"/>
      <c r="BE7" s="664"/>
      <c r="BF7" s="664"/>
      <c r="BG7" s="664"/>
      <c r="BH7" s="664"/>
      <c r="BI7" s="664" t="s">
        <v>458</v>
      </c>
      <c r="BJ7" s="664"/>
      <c r="BK7" s="664"/>
      <c r="BL7" s="664"/>
      <c r="BM7" s="664"/>
      <c r="BN7" s="664"/>
      <c r="BO7" s="664"/>
      <c r="BP7" s="664"/>
      <c r="BQ7" s="664"/>
      <c r="BR7" s="664"/>
      <c r="BS7" s="664"/>
      <c r="BT7" s="664"/>
      <c r="BU7" s="664"/>
      <c r="BV7" s="664"/>
      <c r="BW7" s="664"/>
      <c r="BX7" s="664"/>
      <c r="BY7" s="664"/>
      <c r="BZ7" s="664"/>
      <c r="CA7" s="664"/>
      <c r="CB7" s="664"/>
      <c r="CC7" s="664"/>
      <c r="CD7" s="664" t="s">
        <v>458</v>
      </c>
      <c r="CE7" s="664"/>
      <c r="CF7" s="664"/>
      <c r="CG7" s="664"/>
      <c r="CH7" s="664"/>
      <c r="CI7" s="664"/>
      <c r="CJ7" s="664"/>
      <c r="CK7" s="664"/>
      <c r="CL7" s="664"/>
      <c r="CM7" s="664"/>
      <c r="CN7" s="664"/>
      <c r="CO7" s="664"/>
      <c r="CP7" s="664"/>
      <c r="CQ7" s="664"/>
      <c r="CR7" s="664"/>
      <c r="CS7" s="664"/>
      <c r="CT7" s="664"/>
      <c r="CU7" s="664"/>
      <c r="CV7" s="664"/>
      <c r="CW7" s="664"/>
      <c r="CX7" s="664"/>
      <c r="CY7" s="664"/>
      <c r="CZ7" s="664"/>
      <c r="DA7" s="664"/>
      <c r="DB7" s="664" t="s">
        <v>458</v>
      </c>
      <c r="DC7" s="664"/>
      <c r="DD7" s="664"/>
      <c r="DE7" s="664"/>
      <c r="DF7" s="664"/>
      <c r="DG7" s="664"/>
      <c r="DH7" s="664"/>
      <c r="DI7" s="664"/>
      <c r="DJ7" s="664"/>
      <c r="DK7" s="664"/>
      <c r="DL7" s="664"/>
      <c r="DM7" s="664"/>
      <c r="DN7" s="664"/>
      <c r="DO7" s="664"/>
      <c r="DP7" s="664"/>
      <c r="DQ7" s="664"/>
      <c r="DR7" s="661"/>
      <c r="DS7" s="661"/>
      <c r="DT7" s="661"/>
      <c r="DU7" s="661"/>
      <c r="DV7" s="661"/>
      <c r="DW7" s="661"/>
      <c r="DX7" s="661"/>
      <c r="DY7" s="661"/>
      <c r="DZ7" s="661"/>
      <c r="EA7" s="661"/>
      <c r="EB7" s="661"/>
      <c r="EC7" s="661"/>
      <c r="ED7" s="661"/>
      <c r="EE7" s="661"/>
      <c r="EF7" s="661"/>
      <c r="EG7" s="661"/>
      <c r="EH7" s="661"/>
      <c r="EI7" s="661"/>
      <c r="EJ7" s="661"/>
      <c r="EK7" s="661"/>
      <c r="EL7" s="661"/>
      <c r="EM7" s="661"/>
      <c r="EN7" s="663" t="s">
        <v>458</v>
      </c>
      <c r="EO7" s="663"/>
      <c r="EP7" s="663"/>
      <c r="EQ7" s="663"/>
      <c r="ER7" s="663"/>
      <c r="ES7" s="663"/>
      <c r="ET7" s="663"/>
      <c r="EU7" s="663"/>
      <c r="EV7" s="663"/>
      <c r="EW7" s="663"/>
      <c r="EX7" s="663"/>
      <c r="EY7" s="663"/>
      <c r="EZ7" s="663"/>
      <c r="FA7" s="663"/>
      <c r="FB7" s="663"/>
      <c r="FC7" s="663"/>
      <c r="FD7" s="663"/>
      <c r="FE7" s="663"/>
    </row>
    <row r="8" spans="1:161" s="143" customFormat="1" ht="12" x14ac:dyDescent="0.2">
      <c r="A8" s="665">
        <v>1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>
        <v>2</v>
      </c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5"/>
      <c r="AN8" s="665">
        <v>3</v>
      </c>
      <c r="AO8" s="665"/>
      <c r="AP8" s="665"/>
      <c r="AQ8" s="665"/>
      <c r="AR8" s="665"/>
      <c r="AS8" s="665"/>
      <c r="AT8" s="665"/>
      <c r="AU8" s="665"/>
      <c r="AV8" s="665"/>
      <c r="AW8" s="665"/>
      <c r="AX8" s="665"/>
      <c r="AY8" s="665"/>
      <c r="AZ8" s="665"/>
      <c r="BA8" s="665"/>
      <c r="BB8" s="665"/>
      <c r="BC8" s="665"/>
      <c r="BD8" s="665"/>
      <c r="BE8" s="665"/>
      <c r="BF8" s="665"/>
      <c r="BG8" s="665"/>
      <c r="BH8" s="665"/>
      <c r="BI8" s="665">
        <v>4</v>
      </c>
      <c r="BJ8" s="665"/>
      <c r="BK8" s="665"/>
      <c r="BL8" s="665"/>
      <c r="BM8" s="665"/>
      <c r="BN8" s="665"/>
      <c r="BO8" s="665"/>
      <c r="BP8" s="665"/>
      <c r="BQ8" s="665"/>
      <c r="BR8" s="665"/>
      <c r="BS8" s="665"/>
      <c r="BT8" s="665"/>
      <c r="BU8" s="665"/>
      <c r="BV8" s="665"/>
      <c r="BW8" s="665"/>
      <c r="BX8" s="665"/>
      <c r="BY8" s="665"/>
      <c r="BZ8" s="665"/>
      <c r="CA8" s="665"/>
      <c r="CB8" s="665"/>
      <c r="CC8" s="665"/>
      <c r="CD8" s="665">
        <v>5</v>
      </c>
      <c r="CE8" s="665"/>
      <c r="CF8" s="665"/>
      <c r="CG8" s="665"/>
      <c r="CH8" s="665"/>
      <c r="CI8" s="665"/>
      <c r="CJ8" s="665"/>
      <c r="CK8" s="665"/>
      <c r="CL8" s="665"/>
      <c r="CM8" s="665"/>
      <c r="CN8" s="665"/>
      <c r="CO8" s="665"/>
      <c r="CP8" s="665"/>
      <c r="CQ8" s="665"/>
      <c r="CR8" s="665"/>
      <c r="CS8" s="665"/>
      <c r="CT8" s="665"/>
      <c r="CU8" s="665"/>
      <c r="CV8" s="665"/>
      <c r="CW8" s="665"/>
      <c r="CX8" s="665"/>
      <c r="CY8" s="665"/>
      <c r="CZ8" s="665"/>
      <c r="DA8" s="665"/>
      <c r="DB8" s="665">
        <v>6</v>
      </c>
      <c r="DC8" s="665"/>
      <c r="DD8" s="665"/>
      <c r="DE8" s="665"/>
      <c r="DF8" s="665"/>
      <c r="DG8" s="665"/>
      <c r="DH8" s="665"/>
      <c r="DI8" s="665"/>
      <c r="DJ8" s="665"/>
      <c r="DK8" s="665"/>
      <c r="DL8" s="665"/>
      <c r="DM8" s="665"/>
      <c r="DN8" s="665"/>
      <c r="DO8" s="665"/>
      <c r="DP8" s="665"/>
      <c r="DQ8" s="665"/>
      <c r="DR8" s="665">
        <v>7</v>
      </c>
      <c r="DS8" s="665"/>
      <c r="DT8" s="665"/>
      <c r="DU8" s="665"/>
      <c r="DV8" s="665"/>
      <c r="DW8" s="665"/>
      <c r="DX8" s="665"/>
      <c r="DY8" s="665"/>
      <c r="DZ8" s="665"/>
      <c r="EA8" s="665"/>
      <c r="EB8" s="665"/>
      <c r="EC8" s="665"/>
      <c r="ED8" s="665"/>
      <c r="EE8" s="665"/>
      <c r="EF8" s="665"/>
      <c r="EG8" s="665"/>
      <c r="EH8" s="665"/>
      <c r="EI8" s="665"/>
      <c r="EJ8" s="665"/>
      <c r="EK8" s="665"/>
      <c r="EL8" s="665"/>
      <c r="EM8" s="665"/>
      <c r="EN8" s="665">
        <v>8</v>
      </c>
      <c r="EO8" s="665"/>
      <c r="EP8" s="665"/>
      <c r="EQ8" s="665"/>
      <c r="ER8" s="665"/>
      <c r="ES8" s="665"/>
      <c r="ET8" s="665"/>
      <c r="EU8" s="665"/>
      <c r="EV8" s="665"/>
      <c r="EW8" s="665"/>
      <c r="EX8" s="665"/>
      <c r="EY8" s="665"/>
      <c r="EZ8" s="665"/>
      <c r="FA8" s="665"/>
      <c r="FB8" s="665"/>
      <c r="FC8" s="665"/>
      <c r="FD8" s="665"/>
      <c r="FE8" s="665"/>
    </row>
    <row r="9" spans="1:161" s="9" customFormat="1" ht="63" customHeight="1" x14ac:dyDescent="0.2">
      <c r="A9" s="663" t="s">
        <v>459</v>
      </c>
      <c r="B9" s="663"/>
      <c r="C9" s="663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3"/>
      <c r="P9" s="663"/>
      <c r="Q9" s="663"/>
      <c r="R9" s="663"/>
      <c r="S9" s="662" t="s">
        <v>385</v>
      </c>
      <c r="T9" s="662"/>
      <c r="U9" s="662"/>
      <c r="V9" s="662"/>
      <c r="W9" s="662"/>
      <c r="X9" s="662"/>
      <c r="Y9" s="662"/>
      <c r="Z9" s="662"/>
      <c r="AA9" s="662"/>
      <c r="AB9" s="662"/>
      <c r="AC9" s="662"/>
      <c r="AD9" s="662"/>
      <c r="AE9" s="662"/>
      <c r="AF9" s="662"/>
      <c r="AG9" s="662"/>
      <c r="AH9" s="662"/>
      <c r="AI9" s="662"/>
      <c r="AJ9" s="662"/>
      <c r="AK9" s="662"/>
      <c r="AL9" s="662"/>
      <c r="AM9" s="662"/>
      <c r="AN9" s="664">
        <v>95160</v>
      </c>
      <c r="AO9" s="664"/>
      <c r="AP9" s="664"/>
      <c r="AQ9" s="664"/>
      <c r="AR9" s="664"/>
      <c r="AS9" s="664"/>
      <c r="AT9" s="664"/>
      <c r="AU9" s="664"/>
      <c r="AV9" s="664"/>
      <c r="AW9" s="664"/>
      <c r="AX9" s="664"/>
      <c r="AY9" s="664"/>
      <c r="AZ9" s="664"/>
      <c r="BA9" s="664"/>
      <c r="BB9" s="664"/>
      <c r="BC9" s="664"/>
      <c r="BD9" s="664"/>
      <c r="BE9" s="664"/>
      <c r="BF9" s="664"/>
      <c r="BG9" s="664"/>
      <c r="BH9" s="664"/>
      <c r="BI9" s="664">
        <v>11708</v>
      </c>
      <c r="BJ9" s="664"/>
      <c r="BK9" s="664"/>
      <c r="BL9" s="664"/>
      <c r="BM9" s="664"/>
      <c r="BN9" s="664"/>
      <c r="BO9" s="664"/>
      <c r="BP9" s="664"/>
      <c r="BQ9" s="664"/>
      <c r="BR9" s="664"/>
      <c r="BS9" s="664"/>
      <c r="BT9" s="664"/>
      <c r="BU9" s="664"/>
      <c r="BV9" s="664"/>
      <c r="BW9" s="664"/>
      <c r="BX9" s="664"/>
      <c r="BY9" s="664"/>
      <c r="BZ9" s="664"/>
      <c r="CA9" s="664"/>
      <c r="CB9" s="664"/>
      <c r="CC9" s="664"/>
      <c r="CD9" s="664">
        <v>0.86485000000000001</v>
      </c>
      <c r="CE9" s="664"/>
      <c r="CF9" s="664"/>
      <c r="CG9" s="664"/>
      <c r="CH9" s="664"/>
      <c r="CI9" s="664"/>
      <c r="CJ9" s="664"/>
      <c r="CK9" s="664"/>
      <c r="CL9" s="664"/>
      <c r="CM9" s="664"/>
      <c r="CN9" s="664"/>
      <c r="CO9" s="664"/>
      <c r="CP9" s="664"/>
      <c r="CQ9" s="664"/>
      <c r="CR9" s="664"/>
      <c r="CS9" s="664"/>
      <c r="CT9" s="664"/>
      <c r="CU9" s="664"/>
      <c r="CV9" s="664"/>
      <c r="CW9" s="664"/>
      <c r="CX9" s="664"/>
      <c r="CY9" s="664"/>
      <c r="CZ9" s="664"/>
      <c r="DA9" s="664"/>
      <c r="DB9" s="664">
        <f>AN9-BI9</f>
        <v>83452</v>
      </c>
      <c r="DC9" s="664"/>
      <c r="DD9" s="664"/>
      <c r="DE9" s="664"/>
      <c r="DF9" s="664"/>
      <c r="DG9" s="664"/>
      <c r="DH9" s="664"/>
      <c r="DI9" s="664"/>
      <c r="DJ9" s="664"/>
      <c r="DK9" s="664"/>
      <c r="DL9" s="664"/>
      <c r="DM9" s="664"/>
      <c r="DN9" s="664"/>
      <c r="DO9" s="664"/>
      <c r="DP9" s="664"/>
      <c r="DQ9" s="664"/>
      <c r="DR9" s="661" t="s">
        <v>164</v>
      </c>
      <c r="DS9" s="661"/>
      <c r="DT9" s="661"/>
      <c r="DU9" s="661"/>
      <c r="DV9" s="661"/>
      <c r="DW9" s="661"/>
      <c r="DX9" s="661"/>
      <c r="DY9" s="661"/>
      <c r="DZ9" s="661"/>
      <c r="EA9" s="661"/>
      <c r="EB9" s="661"/>
      <c r="EC9" s="661"/>
      <c r="ED9" s="661"/>
      <c r="EE9" s="661"/>
      <c r="EF9" s="661"/>
      <c r="EG9" s="661"/>
      <c r="EH9" s="661"/>
      <c r="EI9" s="661"/>
      <c r="EJ9" s="661"/>
      <c r="EK9" s="661"/>
      <c r="EL9" s="661"/>
      <c r="EM9" s="661"/>
      <c r="EN9" s="662" t="s">
        <v>164</v>
      </c>
      <c r="EO9" s="662"/>
      <c r="EP9" s="662"/>
      <c r="EQ9" s="662"/>
      <c r="ER9" s="662"/>
      <c r="ES9" s="662"/>
      <c r="ET9" s="662"/>
      <c r="EU9" s="662"/>
      <c r="EV9" s="662"/>
      <c r="EW9" s="662"/>
      <c r="EX9" s="662"/>
      <c r="EY9" s="662"/>
      <c r="EZ9" s="662"/>
      <c r="FA9" s="662"/>
      <c r="FB9" s="662"/>
      <c r="FC9" s="662"/>
      <c r="FD9" s="662"/>
      <c r="FE9" s="662"/>
    </row>
    <row r="10" spans="1:16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FE10" s="275" t="s">
        <v>448</v>
      </c>
    </row>
    <row r="11" spans="1:161" s="3" customFormat="1" ht="12.7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161" s="3" customFormat="1" ht="12.7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161" s="4" customFormat="1" ht="46.5" customHeight="1" x14ac:dyDescent="0.25">
      <c r="A13" s="666" t="s">
        <v>449</v>
      </c>
      <c r="B13" s="590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0"/>
      <c r="Z13" s="590"/>
      <c r="AA13" s="590"/>
      <c r="AB13" s="590"/>
      <c r="AC13" s="590"/>
      <c r="AD13" s="590"/>
      <c r="AE13" s="590"/>
      <c r="AF13" s="590"/>
      <c r="AG13" s="590"/>
      <c r="AH13" s="590"/>
      <c r="AI13" s="590"/>
      <c r="AJ13" s="590"/>
      <c r="AK13" s="590"/>
      <c r="AL13" s="590"/>
      <c r="AM13" s="590"/>
      <c r="AN13" s="590"/>
      <c r="AO13" s="590"/>
      <c r="AP13" s="590"/>
      <c r="AQ13" s="590"/>
      <c r="AR13" s="590"/>
      <c r="AS13" s="590"/>
      <c r="AT13" s="590"/>
      <c r="AU13" s="590"/>
      <c r="AV13" s="590"/>
      <c r="AW13" s="590"/>
      <c r="AX13" s="590"/>
      <c r="AY13" s="590"/>
      <c r="AZ13" s="590"/>
      <c r="BA13" s="590"/>
      <c r="BB13" s="590"/>
      <c r="BC13" s="590"/>
      <c r="BD13" s="590"/>
      <c r="BE13" s="590"/>
      <c r="BF13" s="590"/>
      <c r="BG13" s="590"/>
      <c r="BH13" s="590"/>
      <c r="BI13" s="590"/>
      <c r="BJ13" s="590"/>
      <c r="BK13" s="590"/>
      <c r="BL13" s="590"/>
      <c r="BM13" s="590"/>
      <c r="BN13" s="590"/>
      <c r="BO13" s="590"/>
      <c r="BP13" s="590"/>
      <c r="BQ13" s="590"/>
      <c r="BR13" s="590"/>
      <c r="BS13" s="590"/>
      <c r="BT13" s="590"/>
      <c r="BU13" s="590"/>
      <c r="BV13" s="590"/>
      <c r="BW13" s="590"/>
      <c r="BX13" s="590"/>
      <c r="BY13" s="590"/>
      <c r="BZ13" s="590"/>
      <c r="CA13" s="590"/>
      <c r="CB13" s="590"/>
      <c r="CC13" s="590"/>
      <c r="CD13" s="590"/>
      <c r="CE13" s="590"/>
      <c r="CF13" s="590"/>
      <c r="CG13" s="590"/>
      <c r="CH13" s="590"/>
      <c r="CI13" s="590"/>
      <c r="CJ13" s="590"/>
      <c r="CK13" s="590"/>
      <c r="CL13" s="590"/>
      <c r="CM13" s="590"/>
      <c r="CN13" s="590"/>
      <c r="CO13" s="590"/>
      <c r="CP13" s="590"/>
      <c r="CQ13" s="590"/>
      <c r="CR13" s="590"/>
      <c r="CS13" s="590"/>
      <c r="CT13" s="590"/>
      <c r="CU13" s="590"/>
      <c r="CV13" s="590"/>
      <c r="CW13" s="590"/>
      <c r="CX13" s="590"/>
      <c r="CY13" s="590"/>
      <c r="CZ13" s="590"/>
      <c r="DA13" s="590"/>
      <c r="DB13" s="590"/>
      <c r="DC13" s="590"/>
      <c r="DD13" s="590"/>
      <c r="DE13" s="590"/>
      <c r="DF13" s="590"/>
      <c r="DG13" s="590"/>
      <c r="DH13" s="590"/>
      <c r="DI13" s="590"/>
      <c r="DJ13" s="590"/>
      <c r="DK13" s="590"/>
      <c r="DL13" s="590"/>
      <c r="DM13" s="590"/>
      <c r="DN13" s="590"/>
      <c r="DO13" s="590"/>
      <c r="DP13" s="590"/>
      <c r="DQ13" s="590"/>
      <c r="DR13" s="590"/>
      <c r="DS13" s="590"/>
      <c r="DT13" s="590"/>
      <c r="DU13" s="590"/>
      <c r="DV13" s="590"/>
      <c r="DW13" s="590"/>
      <c r="DX13" s="590"/>
      <c r="DY13" s="590"/>
      <c r="DZ13" s="590"/>
      <c r="EA13" s="590"/>
      <c r="EB13" s="590"/>
      <c r="EC13" s="590"/>
      <c r="ED13" s="590"/>
      <c r="EE13" s="590"/>
      <c r="EF13" s="590"/>
      <c r="EG13" s="590"/>
      <c r="EH13" s="590"/>
      <c r="EI13" s="590"/>
      <c r="EJ13" s="590"/>
      <c r="EK13" s="590"/>
      <c r="EL13" s="590"/>
      <c r="EM13" s="590"/>
      <c r="EN13" s="590"/>
      <c r="EO13" s="590"/>
      <c r="EP13" s="590"/>
      <c r="EQ13" s="590"/>
      <c r="ER13" s="590"/>
      <c r="ES13" s="590"/>
      <c r="ET13" s="590"/>
      <c r="EU13" s="590"/>
      <c r="EV13" s="590"/>
      <c r="EW13" s="590"/>
      <c r="EX13" s="590"/>
      <c r="EY13" s="590"/>
      <c r="EZ13" s="590"/>
      <c r="FA13" s="590"/>
      <c r="FB13" s="590"/>
      <c r="FC13" s="590"/>
      <c r="FD13" s="590"/>
      <c r="FE13" s="590"/>
    </row>
    <row r="14" spans="1:161" s="4" customFormat="1" ht="15.75" x14ac:dyDescent="0.25">
      <c r="EN14" s="638" t="s">
        <v>669</v>
      </c>
      <c r="EO14" s="638"/>
      <c r="EP14" s="638"/>
      <c r="EQ14" s="638"/>
      <c r="ER14" s="638"/>
      <c r="ES14" s="638"/>
      <c r="ET14" s="638"/>
      <c r="EU14" s="638"/>
      <c r="EV14" s="638"/>
      <c r="EW14" s="638"/>
      <c r="EX14" s="638"/>
      <c r="EY14" s="638"/>
      <c r="EZ14" s="638"/>
      <c r="FA14" s="638"/>
      <c r="FB14" s="638"/>
      <c r="FC14" s="638"/>
      <c r="FD14" s="638"/>
      <c r="FE14" s="638"/>
    </row>
    <row r="15" spans="1:161" s="9" customFormat="1" ht="50.25" customHeight="1" x14ac:dyDescent="0.2">
      <c r="A15" s="667" t="s">
        <v>450</v>
      </c>
      <c r="B15" s="667"/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  <c r="P15" s="667"/>
      <c r="Q15" s="667"/>
      <c r="R15" s="667"/>
      <c r="S15" s="667" t="s">
        <v>451</v>
      </c>
      <c r="T15" s="667"/>
      <c r="U15" s="667"/>
      <c r="V15" s="667"/>
      <c r="W15" s="667"/>
      <c r="X15" s="667"/>
      <c r="Y15" s="667"/>
      <c r="Z15" s="667"/>
      <c r="AA15" s="667"/>
      <c r="AB15" s="667"/>
      <c r="AC15" s="667"/>
      <c r="AD15" s="667"/>
      <c r="AE15" s="667"/>
      <c r="AF15" s="667"/>
      <c r="AG15" s="667"/>
      <c r="AH15" s="667"/>
      <c r="AI15" s="667"/>
      <c r="AJ15" s="667"/>
      <c r="AK15" s="667"/>
      <c r="AL15" s="667"/>
      <c r="AM15" s="667"/>
      <c r="AN15" s="667" t="s">
        <v>452</v>
      </c>
      <c r="AO15" s="667"/>
      <c r="AP15" s="667"/>
      <c r="AQ15" s="667"/>
      <c r="AR15" s="667"/>
      <c r="AS15" s="667"/>
      <c r="AT15" s="667"/>
      <c r="AU15" s="667"/>
      <c r="AV15" s="667"/>
      <c r="AW15" s="667"/>
      <c r="AX15" s="667"/>
      <c r="AY15" s="667"/>
      <c r="AZ15" s="667"/>
      <c r="BA15" s="667"/>
      <c r="BB15" s="667"/>
      <c r="BC15" s="667"/>
      <c r="BD15" s="667"/>
      <c r="BE15" s="667"/>
      <c r="BF15" s="667"/>
      <c r="BG15" s="667"/>
      <c r="BH15" s="667"/>
      <c r="BI15" s="667" t="s">
        <v>453</v>
      </c>
      <c r="BJ15" s="667"/>
      <c r="BK15" s="667"/>
      <c r="BL15" s="667"/>
      <c r="BM15" s="667"/>
      <c r="BN15" s="667"/>
      <c r="BO15" s="667"/>
      <c r="BP15" s="667"/>
      <c r="BQ15" s="667"/>
      <c r="BR15" s="667"/>
      <c r="BS15" s="667"/>
      <c r="BT15" s="667"/>
      <c r="BU15" s="667"/>
      <c r="BV15" s="667"/>
      <c r="BW15" s="667"/>
      <c r="BX15" s="667"/>
      <c r="BY15" s="667"/>
      <c r="BZ15" s="667"/>
      <c r="CA15" s="667"/>
      <c r="CB15" s="667"/>
      <c r="CC15" s="667"/>
      <c r="CD15" s="667" t="s">
        <v>454</v>
      </c>
      <c r="CE15" s="667"/>
      <c r="CF15" s="667"/>
      <c r="CG15" s="667"/>
      <c r="CH15" s="667"/>
      <c r="CI15" s="667"/>
      <c r="CJ15" s="667"/>
      <c r="CK15" s="667"/>
      <c r="CL15" s="667"/>
      <c r="CM15" s="667"/>
      <c r="CN15" s="667"/>
      <c r="CO15" s="667"/>
      <c r="CP15" s="667"/>
      <c r="CQ15" s="667"/>
      <c r="CR15" s="667"/>
      <c r="CS15" s="667"/>
      <c r="CT15" s="667"/>
      <c r="CU15" s="667"/>
      <c r="CV15" s="667"/>
      <c r="CW15" s="667"/>
      <c r="CX15" s="667"/>
      <c r="CY15" s="667"/>
      <c r="CZ15" s="667"/>
      <c r="DA15" s="667"/>
      <c r="DB15" s="667" t="s">
        <v>455</v>
      </c>
      <c r="DC15" s="667"/>
      <c r="DD15" s="667"/>
      <c r="DE15" s="667"/>
      <c r="DF15" s="667"/>
      <c r="DG15" s="667"/>
      <c r="DH15" s="667"/>
      <c r="DI15" s="667"/>
      <c r="DJ15" s="667"/>
      <c r="DK15" s="667"/>
      <c r="DL15" s="667"/>
      <c r="DM15" s="667"/>
      <c r="DN15" s="667"/>
      <c r="DO15" s="667"/>
      <c r="DP15" s="667"/>
      <c r="DQ15" s="667"/>
      <c r="DR15" s="667" t="s">
        <v>456</v>
      </c>
      <c r="DS15" s="667"/>
      <c r="DT15" s="667"/>
      <c r="DU15" s="667"/>
      <c r="DV15" s="667"/>
      <c r="DW15" s="667"/>
      <c r="DX15" s="667"/>
      <c r="DY15" s="667"/>
      <c r="DZ15" s="667"/>
      <c r="EA15" s="667"/>
      <c r="EB15" s="667"/>
      <c r="EC15" s="667"/>
      <c r="ED15" s="667"/>
      <c r="EE15" s="667"/>
      <c r="EF15" s="667"/>
      <c r="EG15" s="667"/>
      <c r="EH15" s="667"/>
      <c r="EI15" s="667"/>
      <c r="EJ15" s="667"/>
      <c r="EK15" s="667"/>
      <c r="EL15" s="667"/>
      <c r="EM15" s="667"/>
      <c r="EN15" s="667" t="s">
        <v>457</v>
      </c>
      <c r="EO15" s="667"/>
      <c r="EP15" s="667"/>
      <c r="EQ15" s="667"/>
      <c r="ER15" s="667"/>
      <c r="ES15" s="667"/>
      <c r="ET15" s="667"/>
      <c r="EU15" s="667"/>
      <c r="EV15" s="667"/>
      <c r="EW15" s="667"/>
      <c r="EX15" s="667"/>
      <c r="EY15" s="667"/>
      <c r="EZ15" s="667"/>
      <c r="FA15" s="667"/>
      <c r="FB15" s="667"/>
      <c r="FC15" s="667"/>
      <c r="FD15" s="667"/>
      <c r="FE15" s="667"/>
    </row>
    <row r="16" spans="1:161" s="276" customFormat="1" ht="12" x14ac:dyDescent="0.2">
      <c r="A16" s="663"/>
      <c r="B16" s="663"/>
      <c r="C16" s="663"/>
      <c r="D16" s="663"/>
      <c r="E16" s="663"/>
      <c r="F16" s="663"/>
      <c r="G16" s="663"/>
      <c r="H16" s="663"/>
      <c r="I16" s="663"/>
      <c r="J16" s="663"/>
      <c r="K16" s="663"/>
      <c r="L16" s="663"/>
      <c r="M16" s="663"/>
      <c r="N16" s="663"/>
      <c r="O16" s="663"/>
      <c r="P16" s="663"/>
      <c r="Q16" s="663"/>
      <c r="R16" s="663"/>
      <c r="S16" s="663"/>
      <c r="T16" s="663"/>
      <c r="U16" s="663"/>
      <c r="V16" s="663"/>
      <c r="W16" s="663"/>
      <c r="X16" s="663"/>
      <c r="Y16" s="663"/>
      <c r="Z16" s="663"/>
      <c r="AA16" s="663"/>
      <c r="AB16" s="663"/>
      <c r="AC16" s="663"/>
      <c r="AD16" s="663"/>
      <c r="AE16" s="663"/>
      <c r="AF16" s="663"/>
      <c r="AG16" s="663"/>
      <c r="AH16" s="663"/>
      <c r="AI16" s="663"/>
      <c r="AJ16" s="663"/>
      <c r="AK16" s="663"/>
      <c r="AL16" s="663"/>
      <c r="AM16" s="663"/>
      <c r="AN16" s="664" t="s">
        <v>458</v>
      </c>
      <c r="AO16" s="664"/>
      <c r="AP16" s="664"/>
      <c r="AQ16" s="664"/>
      <c r="AR16" s="664"/>
      <c r="AS16" s="664"/>
      <c r="AT16" s="664"/>
      <c r="AU16" s="664"/>
      <c r="AV16" s="664"/>
      <c r="AW16" s="664"/>
      <c r="AX16" s="664"/>
      <c r="AY16" s="664"/>
      <c r="AZ16" s="664"/>
      <c r="BA16" s="664"/>
      <c r="BB16" s="664"/>
      <c r="BC16" s="664"/>
      <c r="BD16" s="664"/>
      <c r="BE16" s="664"/>
      <c r="BF16" s="664"/>
      <c r="BG16" s="664"/>
      <c r="BH16" s="664"/>
      <c r="BI16" s="664" t="s">
        <v>458</v>
      </c>
      <c r="BJ16" s="664"/>
      <c r="BK16" s="664"/>
      <c r="BL16" s="664"/>
      <c r="BM16" s="664"/>
      <c r="BN16" s="664"/>
      <c r="BO16" s="664"/>
      <c r="BP16" s="664"/>
      <c r="BQ16" s="664"/>
      <c r="BR16" s="664"/>
      <c r="BS16" s="664"/>
      <c r="BT16" s="664"/>
      <c r="BU16" s="664"/>
      <c r="BV16" s="664"/>
      <c r="BW16" s="664"/>
      <c r="BX16" s="664"/>
      <c r="BY16" s="664"/>
      <c r="BZ16" s="664"/>
      <c r="CA16" s="664"/>
      <c r="CB16" s="664"/>
      <c r="CC16" s="664"/>
      <c r="CD16" s="664" t="s">
        <v>458</v>
      </c>
      <c r="CE16" s="664"/>
      <c r="CF16" s="664"/>
      <c r="CG16" s="664"/>
      <c r="CH16" s="664"/>
      <c r="CI16" s="664"/>
      <c r="CJ16" s="664"/>
      <c r="CK16" s="664"/>
      <c r="CL16" s="664"/>
      <c r="CM16" s="664"/>
      <c r="CN16" s="664"/>
      <c r="CO16" s="664"/>
      <c r="CP16" s="664"/>
      <c r="CQ16" s="664"/>
      <c r="CR16" s="664"/>
      <c r="CS16" s="664"/>
      <c r="CT16" s="664"/>
      <c r="CU16" s="664"/>
      <c r="CV16" s="664"/>
      <c r="CW16" s="664"/>
      <c r="CX16" s="664"/>
      <c r="CY16" s="664"/>
      <c r="CZ16" s="664"/>
      <c r="DA16" s="664"/>
      <c r="DB16" s="664" t="s">
        <v>458</v>
      </c>
      <c r="DC16" s="664"/>
      <c r="DD16" s="664"/>
      <c r="DE16" s="664"/>
      <c r="DF16" s="664"/>
      <c r="DG16" s="664"/>
      <c r="DH16" s="664"/>
      <c r="DI16" s="664"/>
      <c r="DJ16" s="664"/>
      <c r="DK16" s="664"/>
      <c r="DL16" s="664"/>
      <c r="DM16" s="664"/>
      <c r="DN16" s="664"/>
      <c r="DO16" s="664"/>
      <c r="DP16" s="664"/>
      <c r="DQ16" s="664"/>
      <c r="DR16" s="661"/>
      <c r="DS16" s="661"/>
      <c r="DT16" s="661"/>
      <c r="DU16" s="661"/>
      <c r="DV16" s="661"/>
      <c r="DW16" s="661"/>
      <c r="DX16" s="661"/>
      <c r="DY16" s="661"/>
      <c r="DZ16" s="661"/>
      <c r="EA16" s="661"/>
      <c r="EB16" s="661"/>
      <c r="EC16" s="661"/>
      <c r="ED16" s="661"/>
      <c r="EE16" s="661"/>
      <c r="EF16" s="661"/>
      <c r="EG16" s="661"/>
      <c r="EH16" s="661"/>
      <c r="EI16" s="661"/>
      <c r="EJ16" s="661"/>
      <c r="EK16" s="661"/>
      <c r="EL16" s="661"/>
      <c r="EM16" s="661"/>
      <c r="EN16" s="663" t="s">
        <v>458</v>
      </c>
      <c r="EO16" s="663"/>
      <c r="EP16" s="663"/>
      <c r="EQ16" s="663"/>
      <c r="ER16" s="663"/>
      <c r="ES16" s="663"/>
      <c r="ET16" s="663"/>
      <c r="EU16" s="663"/>
      <c r="EV16" s="663"/>
      <c r="EW16" s="663"/>
      <c r="EX16" s="663"/>
      <c r="EY16" s="663"/>
      <c r="EZ16" s="663"/>
      <c r="FA16" s="663"/>
      <c r="FB16" s="663"/>
      <c r="FC16" s="663"/>
      <c r="FD16" s="663"/>
      <c r="FE16" s="663"/>
    </row>
    <row r="17" spans="1:205" s="143" customFormat="1" ht="12" x14ac:dyDescent="0.2">
      <c r="A17" s="665">
        <v>1</v>
      </c>
      <c r="B17" s="665"/>
      <c r="C17" s="665"/>
      <c r="D17" s="665"/>
      <c r="E17" s="665"/>
      <c r="F17" s="665"/>
      <c r="G17" s="665"/>
      <c r="H17" s="665"/>
      <c r="I17" s="665"/>
      <c r="J17" s="665"/>
      <c r="K17" s="665"/>
      <c r="L17" s="665"/>
      <c r="M17" s="665"/>
      <c r="N17" s="665"/>
      <c r="O17" s="665"/>
      <c r="P17" s="665"/>
      <c r="Q17" s="665"/>
      <c r="R17" s="665"/>
      <c r="S17" s="665">
        <v>2</v>
      </c>
      <c r="T17" s="665"/>
      <c r="U17" s="665"/>
      <c r="V17" s="665"/>
      <c r="W17" s="665"/>
      <c r="X17" s="665"/>
      <c r="Y17" s="665"/>
      <c r="Z17" s="665"/>
      <c r="AA17" s="665"/>
      <c r="AB17" s="665"/>
      <c r="AC17" s="665"/>
      <c r="AD17" s="665"/>
      <c r="AE17" s="665"/>
      <c r="AF17" s="665"/>
      <c r="AG17" s="665"/>
      <c r="AH17" s="665"/>
      <c r="AI17" s="665"/>
      <c r="AJ17" s="665"/>
      <c r="AK17" s="665"/>
      <c r="AL17" s="665"/>
      <c r="AM17" s="665"/>
      <c r="AN17" s="665">
        <v>3</v>
      </c>
      <c r="AO17" s="665"/>
      <c r="AP17" s="665"/>
      <c r="AQ17" s="665"/>
      <c r="AR17" s="665"/>
      <c r="AS17" s="665"/>
      <c r="AT17" s="665"/>
      <c r="AU17" s="665"/>
      <c r="AV17" s="665"/>
      <c r="AW17" s="665"/>
      <c r="AX17" s="665"/>
      <c r="AY17" s="665"/>
      <c r="AZ17" s="665"/>
      <c r="BA17" s="665"/>
      <c r="BB17" s="665"/>
      <c r="BC17" s="665"/>
      <c r="BD17" s="665"/>
      <c r="BE17" s="665"/>
      <c r="BF17" s="665"/>
      <c r="BG17" s="665"/>
      <c r="BH17" s="665"/>
      <c r="BI17" s="665">
        <v>4</v>
      </c>
      <c r="BJ17" s="665"/>
      <c r="BK17" s="665"/>
      <c r="BL17" s="665"/>
      <c r="BM17" s="665"/>
      <c r="BN17" s="665"/>
      <c r="BO17" s="665"/>
      <c r="BP17" s="665"/>
      <c r="BQ17" s="665"/>
      <c r="BR17" s="665"/>
      <c r="BS17" s="665"/>
      <c r="BT17" s="665"/>
      <c r="BU17" s="665"/>
      <c r="BV17" s="665"/>
      <c r="BW17" s="665"/>
      <c r="BX17" s="665"/>
      <c r="BY17" s="665"/>
      <c r="BZ17" s="665"/>
      <c r="CA17" s="665"/>
      <c r="CB17" s="665"/>
      <c r="CC17" s="665"/>
      <c r="CD17" s="665">
        <v>5</v>
      </c>
      <c r="CE17" s="665"/>
      <c r="CF17" s="665"/>
      <c r="CG17" s="665"/>
      <c r="CH17" s="665"/>
      <c r="CI17" s="665"/>
      <c r="CJ17" s="665"/>
      <c r="CK17" s="665"/>
      <c r="CL17" s="665"/>
      <c r="CM17" s="665"/>
      <c r="CN17" s="665"/>
      <c r="CO17" s="665"/>
      <c r="CP17" s="665"/>
      <c r="CQ17" s="665"/>
      <c r="CR17" s="665"/>
      <c r="CS17" s="665"/>
      <c r="CT17" s="665"/>
      <c r="CU17" s="665"/>
      <c r="CV17" s="665"/>
      <c r="CW17" s="665"/>
      <c r="CX17" s="665"/>
      <c r="CY17" s="665"/>
      <c r="CZ17" s="665"/>
      <c r="DA17" s="665"/>
      <c r="DB17" s="665">
        <v>6</v>
      </c>
      <c r="DC17" s="665"/>
      <c r="DD17" s="665"/>
      <c r="DE17" s="665"/>
      <c r="DF17" s="665"/>
      <c r="DG17" s="665"/>
      <c r="DH17" s="665"/>
      <c r="DI17" s="665"/>
      <c r="DJ17" s="665"/>
      <c r="DK17" s="665"/>
      <c r="DL17" s="665"/>
      <c r="DM17" s="665"/>
      <c r="DN17" s="665"/>
      <c r="DO17" s="665"/>
      <c r="DP17" s="665"/>
      <c r="DQ17" s="665"/>
      <c r="DR17" s="665">
        <v>7</v>
      </c>
      <c r="DS17" s="665"/>
      <c r="DT17" s="665"/>
      <c r="DU17" s="665"/>
      <c r="DV17" s="665"/>
      <c r="DW17" s="665"/>
      <c r="DX17" s="665"/>
      <c r="DY17" s="665"/>
      <c r="DZ17" s="665"/>
      <c r="EA17" s="665"/>
      <c r="EB17" s="665"/>
      <c r="EC17" s="665"/>
      <c r="ED17" s="665"/>
      <c r="EE17" s="665"/>
      <c r="EF17" s="665"/>
      <c r="EG17" s="665"/>
      <c r="EH17" s="665"/>
      <c r="EI17" s="665"/>
      <c r="EJ17" s="665"/>
      <c r="EK17" s="665"/>
      <c r="EL17" s="665"/>
      <c r="EM17" s="665"/>
      <c r="EN17" s="665">
        <v>8</v>
      </c>
      <c r="EO17" s="665"/>
      <c r="EP17" s="665"/>
      <c r="EQ17" s="665"/>
      <c r="ER17" s="665"/>
      <c r="ES17" s="665"/>
      <c r="ET17" s="665"/>
      <c r="EU17" s="665"/>
      <c r="EV17" s="665"/>
      <c r="EW17" s="665"/>
      <c r="EX17" s="665"/>
      <c r="EY17" s="665"/>
      <c r="EZ17" s="665"/>
      <c r="FA17" s="665"/>
      <c r="FB17" s="665"/>
      <c r="FC17" s="665"/>
      <c r="FD17" s="665"/>
      <c r="FE17" s="665"/>
    </row>
    <row r="18" spans="1:205" s="9" customFormat="1" ht="63" customHeight="1" x14ac:dyDescent="0.2">
      <c r="A18" s="663" t="s">
        <v>459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3"/>
      <c r="N18" s="663"/>
      <c r="O18" s="663"/>
      <c r="P18" s="663"/>
      <c r="Q18" s="663"/>
      <c r="R18" s="663"/>
      <c r="S18" s="662" t="s">
        <v>385</v>
      </c>
      <c r="T18" s="662"/>
      <c r="U18" s="662"/>
      <c r="V18" s="662"/>
      <c r="W18" s="662"/>
      <c r="X18" s="662"/>
      <c r="Y18" s="662"/>
      <c r="Z18" s="662"/>
      <c r="AA18" s="662"/>
      <c r="AB18" s="662"/>
      <c r="AC18" s="662"/>
      <c r="AD18" s="662"/>
      <c r="AE18" s="662"/>
      <c r="AF18" s="662"/>
      <c r="AG18" s="662"/>
      <c r="AH18" s="662"/>
      <c r="AI18" s="662"/>
      <c r="AJ18" s="662"/>
      <c r="AK18" s="662"/>
      <c r="AL18" s="662"/>
      <c r="AM18" s="662"/>
      <c r="AN18" s="664">
        <v>95160</v>
      </c>
      <c r="AO18" s="664"/>
      <c r="AP18" s="664"/>
      <c r="AQ18" s="664"/>
      <c r="AR18" s="664"/>
      <c r="AS18" s="664"/>
      <c r="AT18" s="664"/>
      <c r="AU18" s="664"/>
      <c r="AV18" s="664"/>
      <c r="AW18" s="664"/>
      <c r="AX18" s="664"/>
      <c r="AY18" s="664"/>
      <c r="AZ18" s="664"/>
      <c r="BA18" s="664"/>
      <c r="BB18" s="664"/>
      <c r="BC18" s="664"/>
      <c r="BD18" s="664"/>
      <c r="BE18" s="664"/>
      <c r="BF18" s="664"/>
      <c r="BG18" s="664"/>
      <c r="BH18" s="664"/>
      <c r="BI18" s="664">
        <v>11708</v>
      </c>
      <c r="BJ18" s="664"/>
      <c r="BK18" s="664"/>
      <c r="BL18" s="664"/>
      <c r="BM18" s="664"/>
      <c r="BN18" s="664"/>
      <c r="BO18" s="664"/>
      <c r="BP18" s="664"/>
      <c r="BQ18" s="664"/>
      <c r="BR18" s="664"/>
      <c r="BS18" s="664"/>
      <c r="BT18" s="664"/>
      <c r="BU18" s="664"/>
      <c r="BV18" s="664"/>
      <c r="BW18" s="664"/>
      <c r="BX18" s="664"/>
      <c r="BY18" s="664"/>
      <c r="BZ18" s="664"/>
      <c r="CA18" s="664"/>
      <c r="CB18" s="664"/>
      <c r="CC18" s="664"/>
      <c r="CD18" s="664">
        <v>0.86485000000000001</v>
      </c>
      <c r="CE18" s="664"/>
      <c r="CF18" s="664"/>
      <c r="CG18" s="664"/>
      <c r="CH18" s="664"/>
      <c r="CI18" s="664"/>
      <c r="CJ18" s="664"/>
      <c r="CK18" s="664"/>
      <c r="CL18" s="664"/>
      <c r="CM18" s="664"/>
      <c r="CN18" s="664"/>
      <c r="CO18" s="664"/>
      <c r="CP18" s="664"/>
      <c r="CQ18" s="664"/>
      <c r="CR18" s="664"/>
      <c r="CS18" s="664"/>
      <c r="CT18" s="664"/>
      <c r="CU18" s="664"/>
      <c r="CV18" s="664"/>
      <c r="CW18" s="664"/>
      <c r="CX18" s="664"/>
      <c r="CY18" s="664"/>
      <c r="CZ18" s="664"/>
      <c r="DA18" s="664"/>
      <c r="DB18" s="664">
        <f>AN18-BI18</f>
        <v>83452</v>
      </c>
      <c r="DC18" s="664"/>
      <c r="DD18" s="664"/>
      <c r="DE18" s="664"/>
      <c r="DF18" s="664"/>
      <c r="DG18" s="664"/>
      <c r="DH18" s="664"/>
      <c r="DI18" s="664"/>
      <c r="DJ18" s="664"/>
      <c r="DK18" s="664"/>
      <c r="DL18" s="664"/>
      <c r="DM18" s="664"/>
      <c r="DN18" s="664"/>
      <c r="DO18" s="664"/>
      <c r="DP18" s="664"/>
      <c r="DQ18" s="664"/>
      <c r="DR18" s="661" t="s">
        <v>164</v>
      </c>
      <c r="DS18" s="661"/>
      <c r="DT18" s="661"/>
      <c r="DU18" s="661"/>
      <c r="DV18" s="661"/>
      <c r="DW18" s="661"/>
      <c r="DX18" s="661"/>
      <c r="DY18" s="661"/>
      <c r="DZ18" s="661"/>
      <c r="EA18" s="661"/>
      <c r="EB18" s="661"/>
      <c r="EC18" s="661"/>
      <c r="ED18" s="661"/>
      <c r="EE18" s="661"/>
      <c r="EF18" s="661"/>
      <c r="EG18" s="661"/>
      <c r="EH18" s="661"/>
      <c r="EI18" s="661"/>
      <c r="EJ18" s="661"/>
      <c r="EK18" s="661"/>
      <c r="EL18" s="661"/>
      <c r="EM18" s="661"/>
      <c r="EN18" s="662" t="s">
        <v>164</v>
      </c>
      <c r="EO18" s="662"/>
      <c r="EP18" s="662"/>
      <c r="EQ18" s="662"/>
      <c r="ER18" s="662"/>
      <c r="ES18" s="662"/>
      <c r="ET18" s="662"/>
      <c r="EU18" s="662"/>
      <c r="EV18" s="662"/>
      <c r="EW18" s="662"/>
      <c r="EX18" s="662"/>
      <c r="EY18" s="662"/>
      <c r="EZ18" s="662"/>
      <c r="FA18" s="662"/>
      <c r="FB18" s="662"/>
      <c r="FC18" s="662"/>
      <c r="FD18" s="662"/>
      <c r="FE18" s="662"/>
    </row>
    <row r="19" spans="1:20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FE19" s="275" t="s">
        <v>448</v>
      </c>
    </row>
    <row r="20" spans="1:205" s="3" customFormat="1" ht="12.7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05" s="3" customFormat="1" ht="12.7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205" s="4" customFormat="1" ht="46.5" customHeight="1" x14ac:dyDescent="0.25">
      <c r="A22" s="666" t="s">
        <v>449</v>
      </c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  <c r="Z22" s="590"/>
      <c r="AA22" s="590"/>
      <c r="AB22" s="590"/>
      <c r="AC22" s="590"/>
      <c r="AD22" s="590"/>
      <c r="AE22" s="590"/>
      <c r="AF22" s="590"/>
      <c r="AG22" s="590"/>
      <c r="AH22" s="590"/>
      <c r="AI22" s="590"/>
      <c r="AJ22" s="590"/>
      <c r="AK22" s="590"/>
      <c r="AL22" s="590"/>
      <c r="AM22" s="590"/>
      <c r="AN22" s="590"/>
      <c r="AO22" s="590"/>
      <c r="AP22" s="590"/>
      <c r="AQ22" s="590"/>
      <c r="AR22" s="590"/>
      <c r="AS22" s="590"/>
      <c r="AT22" s="590"/>
      <c r="AU22" s="590"/>
      <c r="AV22" s="590"/>
      <c r="AW22" s="590"/>
      <c r="AX22" s="590"/>
      <c r="AY22" s="590"/>
      <c r="AZ22" s="590"/>
      <c r="BA22" s="590"/>
      <c r="BB22" s="590"/>
      <c r="BC22" s="590"/>
      <c r="BD22" s="590"/>
      <c r="BE22" s="590"/>
      <c r="BF22" s="590"/>
      <c r="BG22" s="590"/>
      <c r="BH22" s="590"/>
      <c r="BI22" s="590"/>
      <c r="BJ22" s="590"/>
      <c r="BK22" s="590"/>
      <c r="BL22" s="590"/>
      <c r="BM22" s="590"/>
      <c r="BN22" s="590"/>
      <c r="BO22" s="590"/>
      <c r="BP22" s="590"/>
      <c r="BQ22" s="590"/>
      <c r="BR22" s="590"/>
      <c r="BS22" s="590"/>
      <c r="BT22" s="590"/>
      <c r="BU22" s="590"/>
      <c r="BV22" s="590"/>
      <c r="BW22" s="590"/>
      <c r="BX22" s="590"/>
      <c r="BY22" s="590"/>
      <c r="BZ22" s="590"/>
      <c r="CA22" s="590"/>
      <c r="CB22" s="590"/>
      <c r="CC22" s="590"/>
      <c r="CD22" s="590"/>
      <c r="CE22" s="590"/>
      <c r="CF22" s="590"/>
      <c r="CG22" s="590"/>
      <c r="CH22" s="590"/>
      <c r="CI22" s="590"/>
      <c r="CJ22" s="590"/>
      <c r="CK22" s="590"/>
      <c r="CL22" s="590"/>
      <c r="CM22" s="590"/>
      <c r="CN22" s="590"/>
      <c r="CO22" s="590"/>
      <c r="CP22" s="590"/>
      <c r="CQ22" s="590"/>
      <c r="CR22" s="590"/>
      <c r="CS22" s="590"/>
      <c r="CT22" s="590"/>
      <c r="CU22" s="590"/>
      <c r="CV22" s="590"/>
      <c r="CW22" s="590"/>
      <c r="CX22" s="590"/>
      <c r="CY22" s="590"/>
      <c r="CZ22" s="590"/>
      <c r="DA22" s="590"/>
      <c r="DB22" s="590"/>
      <c r="DC22" s="590"/>
      <c r="DD22" s="590"/>
      <c r="DE22" s="590"/>
      <c r="DF22" s="590"/>
      <c r="DG22" s="590"/>
      <c r="DH22" s="590"/>
      <c r="DI22" s="590"/>
      <c r="DJ22" s="590"/>
      <c r="DK22" s="590"/>
      <c r="DL22" s="590"/>
      <c r="DM22" s="590"/>
      <c r="DN22" s="590"/>
      <c r="DO22" s="590"/>
      <c r="DP22" s="590"/>
      <c r="DQ22" s="590"/>
      <c r="DR22" s="590"/>
      <c r="DS22" s="590"/>
      <c r="DT22" s="590"/>
      <c r="DU22" s="590"/>
      <c r="DV22" s="590"/>
      <c r="DW22" s="590"/>
      <c r="DX22" s="590"/>
      <c r="DY22" s="590"/>
      <c r="DZ22" s="590"/>
      <c r="EA22" s="590"/>
      <c r="EB22" s="590"/>
      <c r="EC22" s="590"/>
      <c r="ED22" s="590"/>
      <c r="EE22" s="590"/>
      <c r="EF22" s="590"/>
      <c r="EG22" s="590"/>
      <c r="EH22" s="590"/>
      <c r="EI22" s="590"/>
      <c r="EJ22" s="590"/>
      <c r="EK22" s="590"/>
      <c r="EL22" s="590"/>
      <c r="EM22" s="590"/>
      <c r="EN22" s="590"/>
      <c r="EO22" s="590"/>
      <c r="EP22" s="590"/>
      <c r="EQ22" s="590"/>
      <c r="ER22" s="590"/>
      <c r="ES22" s="590"/>
      <c r="ET22" s="590"/>
      <c r="EU22" s="590"/>
      <c r="EV22" s="590"/>
      <c r="EW22" s="590"/>
      <c r="EX22" s="590"/>
      <c r="EY22" s="590"/>
      <c r="EZ22" s="590"/>
      <c r="FA22" s="590"/>
      <c r="FB22" s="590"/>
      <c r="FC22" s="590"/>
      <c r="FD22" s="590"/>
      <c r="FE22" s="590"/>
    </row>
    <row r="23" spans="1:205" s="4" customFormat="1" ht="15.75" x14ac:dyDescent="0.25">
      <c r="EN23" s="638" t="s">
        <v>670</v>
      </c>
      <c r="EO23" s="638"/>
      <c r="EP23" s="638"/>
      <c r="EQ23" s="638"/>
      <c r="ER23" s="638"/>
      <c r="ES23" s="638"/>
      <c r="ET23" s="638"/>
      <c r="EU23" s="638"/>
      <c r="EV23" s="638"/>
      <c r="EW23" s="638"/>
      <c r="EX23" s="638"/>
      <c r="EY23" s="638"/>
      <c r="EZ23" s="638"/>
      <c r="FA23" s="638"/>
      <c r="FB23" s="638"/>
      <c r="FC23" s="638"/>
      <c r="FD23" s="638"/>
      <c r="FE23" s="638"/>
    </row>
    <row r="24" spans="1:205" s="9" customFormat="1" ht="50.25" customHeight="1" x14ac:dyDescent="0.2">
      <c r="A24" s="667" t="s">
        <v>450</v>
      </c>
      <c r="B24" s="667"/>
      <c r="C24" s="667"/>
      <c r="D24" s="667"/>
      <c r="E24" s="667"/>
      <c r="F24" s="667"/>
      <c r="G24" s="667"/>
      <c r="H24" s="667"/>
      <c r="I24" s="667"/>
      <c r="J24" s="667"/>
      <c r="K24" s="667"/>
      <c r="L24" s="667"/>
      <c r="M24" s="667"/>
      <c r="N24" s="667"/>
      <c r="O24" s="667"/>
      <c r="P24" s="667"/>
      <c r="Q24" s="667"/>
      <c r="R24" s="667"/>
      <c r="S24" s="667" t="s">
        <v>451</v>
      </c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 t="s">
        <v>452</v>
      </c>
      <c r="AO24" s="667"/>
      <c r="AP24" s="667"/>
      <c r="AQ24" s="667"/>
      <c r="AR24" s="667"/>
      <c r="AS24" s="667"/>
      <c r="AT24" s="667"/>
      <c r="AU24" s="667"/>
      <c r="AV24" s="667"/>
      <c r="AW24" s="667"/>
      <c r="AX24" s="667"/>
      <c r="AY24" s="667"/>
      <c r="AZ24" s="667"/>
      <c r="BA24" s="667"/>
      <c r="BB24" s="667"/>
      <c r="BC24" s="667"/>
      <c r="BD24" s="667"/>
      <c r="BE24" s="667"/>
      <c r="BF24" s="667"/>
      <c r="BG24" s="667"/>
      <c r="BH24" s="667"/>
      <c r="BI24" s="667" t="s">
        <v>453</v>
      </c>
      <c r="BJ24" s="667"/>
      <c r="BK24" s="667"/>
      <c r="BL24" s="667"/>
      <c r="BM24" s="667"/>
      <c r="BN24" s="667"/>
      <c r="BO24" s="667"/>
      <c r="BP24" s="667"/>
      <c r="BQ24" s="667"/>
      <c r="BR24" s="667"/>
      <c r="BS24" s="667"/>
      <c r="BT24" s="667"/>
      <c r="BU24" s="667"/>
      <c r="BV24" s="667"/>
      <c r="BW24" s="667"/>
      <c r="BX24" s="667"/>
      <c r="BY24" s="667"/>
      <c r="BZ24" s="667"/>
      <c r="CA24" s="667"/>
      <c r="CB24" s="667"/>
      <c r="CC24" s="667"/>
      <c r="CD24" s="667" t="s">
        <v>454</v>
      </c>
      <c r="CE24" s="667"/>
      <c r="CF24" s="667"/>
      <c r="CG24" s="667"/>
      <c r="CH24" s="667"/>
      <c r="CI24" s="667"/>
      <c r="CJ24" s="667"/>
      <c r="CK24" s="667"/>
      <c r="CL24" s="667"/>
      <c r="CM24" s="667"/>
      <c r="CN24" s="667"/>
      <c r="CO24" s="667"/>
      <c r="CP24" s="667"/>
      <c r="CQ24" s="667"/>
      <c r="CR24" s="667"/>
      <c r="CS24" s="667"/>
      <c r="CT24" s="667"/>
      <c r="CU24" s="667"/>
      <c r="CV24" s="667"/>
      <c r="CW24" s="667"/>
      <c r="CX24" s="667"/>
      <c r="CY24" s="667"/>
      <c r="CZ24" s="667"/>
      <c r="DA24" s="667"/>
      <c r="DB24" s="667" t="s">
        <v>455</v>
      </c>
      <c r="DC24" s="667"/>
      <c r="DD24" s="667"/>
      <c r="DE24" s="667"/>
      <c r="DF24" s="667"/>
      <c r="DG24" s="667"/>
      <c r="DH24" s="667"/>
      <c r="DI24" s="667"/>
      <c r="DJ24" s="667"/>
      <c r="DK24" s="667"/>
      <c r="DL24" s="667"/>
      <c r="DM24" s="667"/>
      <c r="DN24" s="667"/>
      <c r="DO24" s="667"/>
      <c r="DP24" s="667"/>
      <c r="DQ24" s="667"/>
      <c r="DR24" s="667" t="s">
        <v>456</v>
      </c>
      <c r="DS24" s="667"/>
      <c r="DT24" s="667"/>
      <c r="DU24" s="667"/>
      <c r="DV24" s="667"/>
      <c r="DW24" s="667"/>
      <c r="DX24" s="667"/>
      <c r="DY24" s="667"/>
      <c r="DZ24" s="667"/>
      <c r="EA24" s="667"/>
      <c r="EB24" s="667"/>
      <c r="EC24" s="667"/>
      <c r="ED24" s="667"/>
      <c r="EE24" s="667"/>
      <c r="EF24" s="667"/>
      <c r="EG24" s="667"/>
      <c r="EH24" s="667"/>
      <c r="EI24" s="667"/>
      <c r="EJ24" s="667"/>
      <c r="EK24" s="667"/>
      <c r="EL24" s="667"/>
      <c r="EM24" s="667"/>
      <c r="EN24" s="667" t="s">
        <v>457</v>
      </c>
      <c r="EO24" s="667"/>
      <c r="EP24" s="667"/>
      <c r="EQ24" s="667"/>
      <c r="ER24" s="667"/>
      <c r="ES24" s="667"/>
      <c r="ET24" s="667"/>
      <c r="EU24" s="667"/>
      <c r="EV24" s="667"/>
      <c r="EW24" s="667"/>
      <c r="EX24" s="667"/>
      <c r="EY24" s="667"/>
      <c r="EZ24" s="667"/>
      <c r="FA24" s="667"/>
      <c r="FB24" s="667"/>
      <c r="FC24" s="667"/>
      <c r="FD24" s="667"/>
      <c r="FE24" s="667"/>
    </row>
    <row r="25" spans="1:205" s="276" customFormat="1" ht="12" x14ac:dyDescent="0.2">
      <c r="A25" s="663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663"/>
      <c r="AK25" s="663"/>
      <c r="AL25" s="663"/>
      <c r="AM25" s="663"/>
      <c r="AN25" s="664" t="s">
        <v>458</v>
      </c>
      <c r="AO25" s="664"/>
      <c r="AP25" s="664"/>
      <c r="AQ25" s="664"/>
      <c r="AR25" s="664"/>
      <c r="AS25" s="664"/>
      <c r="AT25" s="664"/>
      <c r="AU25" s="664"/>
      <c r="AV25" s="664"/>
      <c r="AW25" s="664"/>
      <c r="AX25" s="664"/>
      <c r="AY25" s="664"/>
      <c r="AZ25" s="664"/>
      <c r="BA25" s="664"/>
      <c r="BB25" s="664"/>
      <c r="BC25" s="664"/>
      <c r="BD25" s="664"/>
      <c r="BE25" s="664"/>
      <c r="BF25" s="664"/>
      <c r="BG25" s="664"/>
      <c r="BH25" s="664"/>
      <c r="BI25" s="664" t="s">
        <v>458</v>
      </c>
      <c r="BJ25" s="664"/>
      <c r="BK25" s="664"/>
      <c r="BL25" s="664"/>
      <c r="BM25" s="664"/>
      <c r="BN25" s="664"/>
      <c r="BO25" s="664"/>
      <c r="BP25" s="664"/>
      <c r="BQ25" s="664"/>
      <c r="BR25" s="664"/>
      <c r="BS25" s="664"/>
      <c r="BT25" s="664"/>
      <c r="BU25" s="664"/>
      <c r="BV25" s="664"/>
      <c r="BW25" s="664"/>
      <c r="BX25" s="664"/>
      <c r="BY25" s="664"/>
      <c r="BZ25" s="664"/>
      <c r="CA25" s="664"/>
      <c r="CB25" s="664"/>
      <c r="CC25" s="664"/>
      <c r="CD25" s="664" t="s">
        <v>458</v>
      </c>
      <c r="CE25" s="664"/>
      <c r="CF25" s="664"/>
      <c r="CG25" s="664"/>
      <c r="CH25" s="664"/>
      <c r="CI25" s="664"/>
      <c r="CJ25" s="664"/>
      <c r="CK25" s="664"/>
      <c r="CL25" s="664"/>
      <c r="CM25" s="664"/>
      <c r="CN25" s="664"/>
      <c r="CO25" s="664"/>
      <c r="CP25" s="664"/>
      <c r="CQ25" s="664"/>
      <c r="CR25" s="664"/>
      <c r="CS25" s="664"/>
      <c r="CT25" s="664"/>
      <c r="CU25" s="664"/>
      <c r="CV25" s="664"/>
      <c r="CW25" s="664"/>
      <c r="CX25" s="664"/>
      <c r="CY25" s="664"/>
      <c r="CZ25" s="664"/>
      <c r="DA25" s="664"/>
      <c r="DB25" s="664" t="s">
        <v>458</v>
      </c>
      <c r="DC25" s="664"/>
      <c r="DD25" s="664"/>
      <c r="DE25" s="664"/>
      <c r="DF25" s="664"/>
      <c r="DG25" s="664"/>
      <c r="DH25" s="664"/>
      <c r="DI25" s="664"/>
      <c r="DJ25" s="664"/>
      <c r="DK25" s="664"/>
      <c r="DL25" s="664"/>
      <c r="DM25" s="664"/>
      <c r="DN25" s="664"/>
      <c r="DO25" s="664"/>
      <c r="DP25" s="664"/>
      <c r="DQ25" s="664"/>
      <c r="DR25" s="661"/>
      <c r="DS25" s="661"/>
      <c r="DT25" s="661"/>
      <c r="DU25" s="661"/>
      <c r="DV25" s="661"/>
      <c r="DW25" s="661"/>
      <c r="DX25" s="661"/>
      <c r="DY25" s="661"/>
      <c r="DZ25" s="661"/>
      <c r="EA25" s="661"/>
      <c r="EB25" s="661"/>
      <c r="EC25" s="661"/>
      <c r="ED25" s="661"/>
      <c r="EE25" s="661"/>
      <c r="EF25" s="661"/>
      <c r="EG25" s="661"/>
      <c r="EH25" s="661"/>
      <c r="EI25" s="661"/>
      <c r="EJ25" s="661"/>
      <c r="EK25" s="661"/>
      <c r="EL25" s="661"/>
      <c r="EM25" s="661"/>
      <c r="EN25" s="663" t="s">
        <v>458</v>
      </c>
      <c r="EO25" s="663"/>
      <c r="EP25" s="663"/>
      <c r="EQ25" s="663"/>
      <c r="ER25" s="663"/>
      <c r="ES25" s="663"/>
      <c r="ET25" s="663"/>
      <c r="EU25" s="663"/>
      <c r="EV25" s="663"/>
      <c r="EW25" s="663"/>
      <c r="EX25" s="663"/>
      <c r="EY25" s="663"/>
      <c r="EZ25" s="663"/>
      <c r="FA25" s="663"/>
      <c r="FB25" s="663"/>
      <c r="FC25" s="663"/>
      <c r="FD25" s="663"/>
      <c r="FE25" s="663"/>
    </row>
    <row r="26" spans="1:205" s="143" customFormat="1" ht="12" x14ac:dyDescent="0.2">
      <c r="A26" s="665">
        <v>1</v>
      </c>
      <c r="B26" s="665"/>
      <c r="C26" s="665"/>
      <c r="D26" s="665"/>
      <c r="E26" s="665"/>
      <c r="F26" s="665"/>
      <c r="G26" s="665"/>
      <c r="H26" s="665"/>
      <c r="I26" s="665"/>
      <c r="J26" s="665"/>
      <c r="K26" s="665"/>
      <c r="L26" s="665"/>
      <c r="M26" s="665"/>
      <c r="N26" s="665"/>
      <c r="O26" s="665"/>
      <c r="P26" s="665"/>
      <c r="Q26" s="665"/>
      <c r="R26" s="665"/>
      <c r="S26" s="665">
        <v>2</v>
      </c>
      <c r="T26" s="665"/>
      <c r="U26" s="665"/>
      <c r="V26" s="665"/>
      <c r="W26" s="665"/>
      <c r="X26" s="665"/>
      <c r="Y26" s="665"/>
      <c r="Z26" s="665"/>
      <c r="AA26" s="665"/>
      <c r="AB26" s="665"/>
      <c r="AC26" s="665"/>
      <c r="AD26" s="665"/>
      <c r="AE26" s="665"/>
      <c r="AF26" s="665"/>
      <c r="AG26" s="665"/>
      <c r="AH26" s="665"/>
      <c r="AI26" s="665"/>
      <c r="AJ26" s="665"/>
      <c r="AK26" s="665"/>
      <c r="AL26" s="665"/>
      <c r="AM26" s="665"/>
      <c r="AN26" s="665">
        <v>3</v>
      </c>
      <c r="AO26" s="665"/>
      <c r="AP26" s="665"/>
      <c r="AQ26" s="665"/>
      <c r="AR26" s="665"/>
      <c r="AS26" s="665"/>
      <c r="AT26" s="665"/>
      <c r="AU26" s="665"/>
      <c r="AV26" s="665"/>
      <c r="AW26" s="665"/>
      <c r="AX26" s="665"/>
      <c r="AY26" s="665"/>
      <c r="AZ26" s="665"/>
      <c r="BA26" s="665"/>
      <c r="BB26" s="665"/>
      <c r="BC26" s="665"/>
      <c r="BD26" s="665"/>
      <c r="BE26" s="665"/>
      <c r="BF26" s="665"/>
      <c r="BG26" s="665"/>
      <c r="BH26" s="665"/>
      <c r="BI26" s="665">
        <v>4</v>
      </c>
      <c r="BJ26" s="665"/>
      <c r="BK26" s="665"/>
      <c r="BL26" s="665"/>
      <c r="BM26" s="665"/>
      <c r="BN26" s="665"/>
      <c r="BO26" s="665"/>
      <c r="BP26" s="665"/>
      <c r="BQ26" s="665"/>
      <c r="BR26" s="665"/>
      <c r="BS26" s="665"/>
      <c r="BT26" s="665"/>
      <c r="BU26" s="665"/>
      <c r="BV26" s="665"/>
      <c r="BW26" s="665"/>
      <c r="BX26" s="665"/>
      <c r="BY26" s="665"/>
      <c r="BZ26" s="665"/>
      <c r="CA26" s="665"/>
      <c r="CB26" s="665"/>
      <c r="CC26" s="665"/>
      <c r="CD26" s="665">
        <v>5</v>
      </c>
      <c r="CE26" s="665"/>
      <c r="CF26" s="665"/>
      <c r="CG26" s="665"/>
      <c r="CH26" s="665"/>
      <c r="CI26" s="665"/>
      <c r="CJ26" s="665"/>
      <c r="CK26" s="665"/>
      <c r="CL26" s="665"/>
      <c r="CM26" s="665"/>
      <c r="CN26" s="665"/>
      <c r="CO26" s="665"/>
      <c r="CP26" s="665"/>
      <c r="CQ26" s="665"/>
      <c r="CR26" s="665"/>
      <c r="CS26" s="665"/>
      <c r="CT26" s="665"/>
      <c r="CU26" s="665"/>
      <c r="CV26" s="665"/>
      <c r="CW26" s="665"/>
      <c r="CX26" s="665"/>
      <c r="CY26" s="665"/>
      <c r="CZ26" s="665"/>
      <c r="DA26" s="665"/>
      <c r="DB26" s="665">
        <v>6</v>
      </c>
      <c r="DC26" s="665"/>
      <c r="DD26" s="665"/>
      <c r="DE26" s="665"/>
      <c r="DF26" s="665"/>
      <c r="DG26" s="665"/>
      <c r="DH26" s="665"/>
      <c r="DI26" s="665"/>
      <c r="DJ26" s="665"/>
      <c r="DK26" s="665"/>
      <c r="DL26" s="665"/>
      <c r="DM26" s="665"/>
      <c r="DN26" s="665"/>
      <c r="DO26" s="665"/>
      <c r="DP26" s="665"/>
      <c r="DQ26" s="665"/>
      <c r="DR26" s="665">
        <v>7</v>
      </c>
      <c r="DS26" s="665"/>
      <c r="DT26" s="665"/>
      <c r="DU26" s="665"/>
      <c r="DV26" s="665"/>
      <c r="DW26" s="665"/>
      <c r="DX26" s="665"/>
      <c r="DY26" s="665"/>
      <c r="DZ26" s="665"/>
      <c r="EA26" s="665"/>
      <c r="EB26" s="665"/>
      <c r="EC26" s="665"/>
      <c r="ED26" s="665"/>
      <c r="EE26" s="665"/>
      <c r="EF26" s="665"/>
      <c r="EG26" s="665"/>
      <c r="EH26" s="665"/>
      <c r="EI26" s="665"/>
      <c r="EJ26" s="665"/>
      <c r="EK26" s="665"/>
      <c r="EL26" s="665"/>
      <c r="EM26" s="665"/>
      <c r="EN26" s="665">
        <v>8</v>
      </c>
      <c r="EO26" s="665"/>
      <c r="EP26" s="665"/>
      <c r="EQ26" s="665"/>
      <c r="ER26" s="665"/>
      <c r="ES26" s="665"/>
      <c r="ET26" s="665"/>
      <c r="EU26" s="665"/>
      <c r="EV26" s="665"/>
      <c r="EW26" s="665"/>
      <c r="EX26" s="665"/>
      <c r="EY26" s="665"/>
      <c r="EZ26" s="665"/>
      <c r="FA26" s="665"/>
      <c r="FB26" s="665"/>
      <c r="FC26" s="665"/>
      <c r="FD26" s="665"/>
      <c r="FE26" s="665"/>
    </row>
    <row r="27" spans="1:205" s="9" customFormat="1" ht="63" customHeight="1" x14ac:dyDescent="0.2">
      <c r="A27" s="663" t="s">
        <v>459</v>
      </c>
      <c r="B27" s="663"/>
      <c r="C27" s="663"/>
      <c r="D27" s="663"/>
      <c r="E27" s="663"/>
      <c r="F27" s="663"/>
      <c r="G27" s="663"/>
      <c r="H27" s="663"/>
      <c r="I27" s="663"/>
      <c r="J27" s="663"/>
      <c r="K27" s="663"/>
      <c r="L27" s="663"/>
      <c r="M27" s="663"/>
      <c r="N27" s="663"/>
      <c r="O27" s="663"/>
      <c r="P27" s="663"/>
      <c r="Q27" s="663"/>
      <c r="R27" s="663"/>
      <c r="S27" s="662" t="s">
        <v>385</v>
      </c>
      <c r="T27" s="662"/>
      <c r="U27" s="662"/>
      <c r="V27" s="662"/>
      <c r="W27" s="662"/>
      <c r="X27" s="662"/>
      <c r="Y27" s="662"/>
      <c r="Z27" s="662"/>
      <c r="AA27" s="662"/>
      <c r="AB27" s="662"/>
      <c r="AC27" s="662"/>
      <c r="AD27" s="662"/>
      <c r="AE27" s="662"/>
      <c r="AF27" s="662"/>
      <c r="AG27" s="662"/>
      <c r="AH27" s="662"/>
      <c r="AI27" s="662"/>
      <c r="AJ27" s="662"/>
      <c r="AK27" s="662"/>
      <c r="AL27" s="662"/>
      <c r="AM27" s="662"/>
      <c r="AN27" s="664">
        <v>95160</v>
      </c>
      <c r="AO27" s="664"/>
      <c r="AP27" s="664"/>
      <c r="AQ27" s="664"/>
      <c r="AR27" s="664"/>
      <c r="AS27" s="664"/>
      <c r="AT27" s="664"/>
      <c r="AU27" s="664"/>
      <c r="AV27" s="664"/>
      <c r="AW27" s="664"/>
      <c r="AX27" s="664"/>
      <c r="AY27" s="664"/>
      <c r="AZ27" s="664"/>
      <c r="BA27" s="664"/>
      <c r="BB27" s="664"/>
      <c r="BC27" s="664"/>
      <c r="BD27" s="664"/>
      <c r="BE27" s="664"/>
      <c r="BF27" s="664"/>
      <c r="BG27" s="664"/>
      <c r="BH27" s="664"/>
      <c r="BI27" s="664">
        <v>11708</v>
      </c>
      <c r="BJ27" s="664"/>
      <c r="BK27" s="664"/>
      <c r="BL27" s="664"/>
      <c r="BM27" s="664"/>
      <c r="BN27" s="664"/>
      <c r="BO27" s="664"/>
      <c r="BP27" s="664"/>
      <c r="BQ27" s="664"/>
      <c r="BR27" s="664"/>
      <c r="BS27" s="664"/>
      <c r="BT27" s="664"/>
      <c r="BU27" s="664"/>
      <c r="BV27" s="664"/>
      <c r="BW27" s="664"/>
      <c r="BX27" s="664"/>
      <c r="BY27" s="664"/>
      <c r="BZ27" s="664"/>
      <c r="CA27" s="664"/>
      <c r="CB27" s="664"/>
      <c r="CC27" s="664"/>
      <c r="CD27" s="664">
        <v>1.8148500000000001</v>
      </c>
      <c r="CE27" s="664"/>
      <c r="CF27" s="664"/>
      <c r="CG27" s="664"/>
      <c r="CH27" s="664"/>
      <c r="CI27" s="664"/>
      <c r="CJ27" s="664"/>
      <c r="CK27" s="664"/>
      <c r="CL27" s="664"/>
      <c r="CM27" s="664"/>
      <c r="CN27" s="664"/>
      <c r="CO27" s="664"/>
      <c r="CP27" s="664"/>
      <c r="CQ27" s="664"/>
      <c r="CR27" s="664"/>
      <c r="CS27" s="664"/>
      <c r="CT27" s="664"/>
      <c r="CU27" s="664"/>
      <c r="CV27" s="664"/>
      <c r="CW27" s="664"/>
      <c r="CX27" s="664"/>
      <c r="CY27" s="664"/>
      <c r="CZ27" s="664"/>
      <c r="DA27" s="664"/>
      <c r="DB27" s="664">
        <f>AN27-BI27</f>
        <v>83452</v>
      </c>
      <c r="DC27" s="664"/>
      <c r="DD27" s="664"/>
      <c r="DE27" s="664"/>
      <c r="DF27" s="664"/>
      <c r="DG27" s="664"/>
      <c r="DH27" s="664"/>
      <c r="DI27" s="664"/>
      <c r="DJ27" s="664"/>
      <c r="DK27" s="664"/>
      <c r="DL27" s="664"/>
      <c r="DM27" s="664"/>
      <c r="DN27" s="664"/>
      <c r="DO27" s="664"/>
      <c r="DP27" s="664"/>
      <c r="DQ27" s="664"/>
      <c r="DR27" s="661" t="s">
        <v>164</v>
      </c>
      <c r="DS27" s="661"/>
      <c r="DT27" s="661"/>
      <c r="DU27" s="661"/>
      <c r="DV27" s="661"/>
      <c r="DW27" s="661"/>
      <c r="DX27" s="661"/>
      <c r="DY27" s="661"/>
      <c r="DZ27" s="661"/>
      <c r="EA27" s="661"/>
      <c r="EB27" s="661"/>
      <c r="EC27" s="661"/>
      <c r="ED27" s="661"/>
      <c r="EE27" s="661"/>
      <c r="EF27" s="661"/>
      <c r="EG27" s="661"/>
      <c r="EH27" s="661"/>
      <c r="EI27" s="661"/>
      <c r="EJ27" s="661"/>
      <c r="EK27" s="661"/>
      <c r="EL27" s="661"/>
      <c r="EM27" s="661"/>
      <c r="EN27" s="662" t="s">
        <v>164</v>
      </c>
      <c r="EO27" s="662"/>
      <c r="EP27" s="662"/>
      <c r="EQ27" s="662"/>
      <c r="ER27" s="662"/>
      <c r="ES27" s="662"/>
      <c r="ET27" s="662"/>
      <c r="EU27" s="662"/>
      <c r="EV27" s="662"/>
      <c r="EW27" s="662"/>
      <c r="EX27" s="662"/>
      <c r="EY27" s="662"/>
      <c r="EZ27" s="662"/>
      <c r="FA27" s="662"/>
      <c r="FB27" s="662"/>
      <c r="FC27" s="662"/>
      <c r="FD27" s="662"/>
      <c r="FE27" s="662"/>
    </row>
    <row r="30" spans="1:205" x14ac:dyDescent="0.25">
      <c r="GW30" s="1" t="s">
        <v>191</v>
      </c>
    </row>
    <row r="34" spans="1:16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FE34" s="275" t="s">
        <v>448</v>
      </c>
    </row>
    <row r="35" spans="1:161" s="3" customFormat="1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161" s="3" customFormat="1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161" s="4" customFormat="1" ht="46.5" customHeight="1" x14ac:dyDescent="0.25">
      <c r="A37" s="666" t="s">
        <v>449</v>
      </c>
      <c r="B37" s="590"/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0"/>
      <c r="O37" s="590"/>
      <c r="P37" s="590"/>
      <c r="Q37" s="590"/>
      <c r="R37" s="590"/>
      <c r="S37" s="590"/>
      <c r="T37" s="590"/>
      <c r="U37" s="590"/>
      <c r="V37" s="590"/>
      <c r="W37" s="590"/>
      <c r="X37" s="590"/>
      <c r="Y37" s="590"/>
      <c r="Z37" s="590"/>
      <c r="AA37" s="590"/>
      <c r="AB37" s="590"/>
      <c r="AC37" s="590"/>
      <c r="AD37" s="590"/>
      <c r="AE37" s="590"/>
      <c r="AF37" s="590"/>
      <c r="AG37" s="590"/>
      <c r="AH37" s="590"/>
      <c r="AI37" s="590"/>
      <c r="AJ37" s="590"/>
      <c r="AK37" s="590"/>
      <c r="AL37" s="590"/>
      <c r="AM37" s="590"/>
      <c r="AN37" s="590"/>
      <c r="AO37" s="590"/>
      <c r="AP37" s="590"/>
      <c r="AQ37" s="590"/>
      <c r="AR37" s="590"/>
      <c r="AS37" s="590"/>
      <c r="AT37" s="590"/>
      <c r="AU37" s="590"/>
      <c r="AV37" s="590"/>
      <c r="AW37" s="590"/>
      <c r="AX37" s="590"/>
      <c r="AY37" s="590"/>
      <c r="AZ37" s="590"/>
      <c r="BA37" s="590"/>
      <c r="BB37" s="590"/>
      <c r="BC37" s="590"/>
      <c r="BD37" s="590"/>
      <c r="BE37" s="590"/>
      <c r="BF37" s="590"/>
      <c r="BG37" s="590"/>
      <c r="BH37" s="590"/>
      <c r="BI37" s="590"/>
      <c r="BJ37" s="590"/>
      <c r="BK37" s="590"/>
      <c r="BL37" s="590"/>
      <c r="BM37" s="590"/>
      <c r="BN37" s="590"/>
      <c r="BO37" s="590"/>
      <c r="BP37" s="590"/>
      <c r="BQ37" s="590"/>
      <c r="BR37" s="590"/>
      <c r="BS37" s="590"/>
      <c r="BT37" s="590"/>
      <c r="BU37" s="590"/>
      <c r="BV37" s="590"/>
      <c r="BW37" s="590"/>
      <c r="BX37" s="590"/>
      <c r="BY37" s="590"/>
      <c r="BZ37" s="590"/>
      <c r="CA37" s="590"/>
      <c r="CB37" s="590"/>
      <c r="CC37" s="590"/>
      <c r="CD37" s="590"/>
      <c r="CE37" s="590"/>
      <c r="CF37" s="590"/>
      <c r="CG37" s="590"/>
      <c r="CH37" s="590"/>
      <c r="CI37" s="590"/>
      <c r="CJ37" s="590"/>
      <c r="CK37" s="590"/>
      <c r="CL37" s="590"/>
      <c r="CM37" s="590"/>
      <c r="CN37" s="590"/>
      <c r="CO37" s="590"/>
      <c r="CP37" s="590"/>
      <c r="CQ37" s="590"/>
      <c r="CR37" s="590"/>
      <c r="CS37" s="590"/>
      <c r="CT37" s="590"/>
      <c r="CU37" s="590"/>
      <c r="CV37" s="590"/>
      <c r="CW37" s="590"/>
      <c r="CX37" s="590"/>
      <c r="CY37" s="590"/>
      <c r="CZ37" s="590"/>
      <c r="DA37" s="590"/>
      <c r="DB37" s="590"/>
      <c r="DC37" s="590"/>
      <c r="DD37" s="590"/>
      <c r="DE37" s="590"/>
      <c r="DF37" s="590"/>
      <c r="DG37" s="590"/>
      <c r="DH37" s="590"/>
      <c r="DI37" s="590"/>
      <c r="DJ37" s="590"/>
      <c r="DK37" s="590"/>
      <c r="DL37" s="590"/>
      <c r="DM37" s="590"/>
      <c r="DN37" s="590"/>
      <c r="DO37" s="590"/>
      <c r="DP37" s="590"/>
      <c r="DQ37" s="590"/>
      <c r="DR37" s="590"/>
      <c r="DS37" s="590"/>
      <c r="DT37" s="590"/>
      <c r="DU37" s="590"/>
      <c r="DV37" s="590"/>
      <c r="DW37" s="590"/>
      <c r="DX37" s="590"/>
      <c r="DY37" s="590"/>
      <c r="DZ37" s="590"/>
      <c r="EA37" s="590"/>
      <c r="EB37" s="590"/>
      <c r="EC37" s="590"/>
      <c r="ED37" s="590"/>
      <c r="EE37" s="590"/>
      <c r="EF37" s="590"/>
      <c r="EG37" s="590"/>
      <c r="EH37" s="590"/>
      <c r="EI37" s="590"/>
      <c r="EJ37" s="590"/>
      <c r="EK37" s="590"/>
      <c r="EL37" s="590"/>
      <c r="EM37" s="590"/>
      <c r="EN37" s="590"/>
      <c r="EO37" s="590"/>
      <c r="EP37" s="590"/>
      <c r="EQ37" s="590"/>
      <c r="ER37" s="590"/>
      <c r="ES37" s="590"/>
      <c r="ET37" s="590"/>
      <c r="EU37" s="590"/>
      <c r="EV37" s="590"/>
      <c r="EW37" s="590"/>
      <c r="EX37" s="590"/>
      <c r="EY37" s="590"/>
      <c r="EZ37" s="590"/>
      <c r="FA37" s="590"/>
      <c r="FB37" s="590"/>
      <c r="FC37" s="590"/>
      <c r="FD37" s="590"/>
      <c r="FE37" s="590"/>
    </row>
    <row r="38" spans="1:161" s="4" customFormat="1" ht="15.75" x14ac:dyDescent="0.25">
      <c r="EN38" s="638" t="s">
        <v>688</v>
      </c>
      <c r="EO38" s="638"/>
      <c r="EP38" s="638"/>
      <c r="EQ38" s="638"/>
      <c r="ER38" s="638"/>
      <c r="ES38" s="638"/>
      <c r="ET38" s="638"/>
      <c r="EU38" s="638"/>
      <c r="EV38" s="638"/>
      <c r="EW38" s="638"/>
      <c r="EX38" s="638"/>
      <c r="EY38" s="638"/>
      <c r="EZ38" s="638"/>
      <c r="FA38" s="638"/>
      <c r="FB38" s="638"/>
      <c r="FC38" s="638"/>
      <c r="FD38" s="638"/>
      <c r="FE38" s="638"/>
    </row>
    <row r="39" spans="1:161" s="9" customFormat="1" ht="50.25" customHeight="1" x14ac:dyDescent="0.2">
      <c r="A39" s="667" t="s">
        <v>450</v>
      </c>
      <c r="B39" s="667"/>
      <c r="C39" s="667"/>
      <c r="D39" s="667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7"/>
      <c r="P39" s="667"/>
      <c r="Q39" s="667"/>
      <c r="R39" s="667"/>
      <c r="S39" s="667" t="s">
        <v>451</v>
      </c>
      <c r="T39" s="667"/>
      <c r="U39" s="667"/>
      <c r="V39" s="667"/>
      <c r="W39" s="667"/>
      <c r="X39" s="667"/>
      <c r="Y39" s="667"/>
      <c r="Z39" s="667"/>
      <c r="AA39" s="667"/>
      <c r="AB39" s="667"/>
      <c r="AC39" s="667"/>
      <c r="AD39" s="667"/>
      <c r="AE39" s="667"/>
      <c r="AF39" s="667"/>
      <c r="AG39" s="667"/>
      <c r="AH39" s="667"/>
      <c r="AI39" s="667"/>
      <c r="AJ39" s="667"/>
      <c r="AK39" s="667"/>
      <c r="AL39" s="667"/>
      <c r="AM39" s="667"/>
      <c r="AN39" s="667" t="s">
        <v>452</v>
      </c>
      <c r="AO39" s="667"/>
      <c r="AP39" s="667"/>
      <c r="AQ39" s="667"/>
      <c r="AR39" s="667"/>
      <c r="AS39" s="667"/>
      <c r="AT39" s="667"/>
      <c r="AU39" s="667"/>
      <c r="AV39" s="667"/>
      <c r="AW39" s="667"/>
      <c r="AX39" s="667"/>
      <c r="AY39" s="667"/>
      <c r="AZ39" s="667"/>
      <c r="BA39" s="667"/>
      <c r="BB39" s="667"/>
      <c r="BC39" s="667"/>
      <c r="BD39" s="667"/>
      <c r="BE39" s="667"/>
      <c r="BF39" s="667"/>
      <c r="BG39" s="667"/>
      <c r="BH39" s="667"/>
      <c r="BI39" s="667" t="s">
        <v>453</v>
      </c>
      <c r="BJ39" s="667"/>
      <c r="BK39" s="667"/>
      <c r="BL39" s="667"/>
      <c r="BM39" s="667"/>
      <c r="BN39" s="667"/>
      <c r="BO39" s="667"/>
      <c r="BP39" s="667"/>
      <c r="BQ39" s="667"/>
      <c r="BR39" s="667"/>
      <c r="BS39" s="667"/>
      <c r="BT39" s="667"/>
      <c r="BU39" s="667"/>
      <c r="BV39" s="667"/>
      <c r="BW39" s="667"/>
      <c r="BX39" s="667"/>
      <c r="BY39" s="667"/>
      <c r="BZ39" s="667"/>
      <c r="CA39" s="667"/>
      <c r="CB39" s="667"/>
      <c r="CC39" s="667"/>
      <c r="CD39" s="667" t="s">
        <v>454</v>
      </c>
      <c r="CE39" s="667"/>
      <c r="CF39" s="667"/>
      <c r="CG39" s="667"/>
      <c r="CH39" s="667"/>
      <c r="CI39" s="667"/>
      <c r="CJ39" s="667"/>
      <c r="CK39" s="667"/>
      <c r="CL39" s="667"/>
      <c r="CM39" s="667"/>
      <c r="CN39" s="667"/>
      <c r="CO39" s="667"/>
      <c r="CP39" s="667"/>
      <c r="CQ39" s="667"/>
      <c r="CR39" s="667"/>
      <c r="CS39" s="667"/>
      <c r="CT39" s="667"/>
      <c r="CU39" s="667"/>
      <c r="CV39" s="667"/>
      <c r="CW39" s="667"/>
      <c r="CX39" s="667"/>
      <c r="CY39" s="667"/>
      <c r="CZ39" s="667"/>
      <c r="DA39" s="667"/>
      <c r="DB39" s="667" t="s">
        <v>455</v>
      </c>
      <c r="DC39" s="667"/>
      <c r="DD39" s="667"/>
      <c r="DE39" s="667"/>
      <c r="DF39" s="667"/>
      <c r="DG39" s="667"/>
      <c r="DH39" s="667"/>
      <c r="DI39" s="667"/>
      <c r="DJ39" s="667"/>
      <c r="DK39" s="667"/>
      <c r="DL39" s="667"/>
      <c r="DM39" s="667"/>
      <c r="DN39" s="667"/>
      <c r="DO39" s="667"/>
      <c r="DP39" s="667"/>
      <c r="DQ39" s="667"/>
      <c r="DR39" s="667" t="s">
        <v>456</v>
      </c>
      <c r="DS39" s="667"/>
      <c r="DT39" s="667"/>
      <c r="DU39" s="667"/>
      <c r="DV39" s="667"/>
      <c r="DW39" s="667"/>
      <c r="DX39" s="667"/>
      <c r="DY39" s="667"/>
      <c r="DZ39" s="667"/>
      <c r="EA39" s="667"/>
      <c r="EB39" s="667"/>
      <c r="EC39" s="667"/>
      <c r="ED39" s="667"/>
      <c r="EE39" s="667"/>
      <c r="EF39" s="667"/>
      <c r="EG39" s="667"/>
      <c r="EH39" s="667"/>
      <c r="EI39" s="667"/>
      <c r="EJ39" s="667"/>
      <c r="EK39" s="667"/>
      <c r="EL39" s="667"/>
      <c r="EM39" s="667"/>
      <c r="EN39" s="667" t="s">
        <v>457</v>
      </c>
      <c r="EO39" s="667"/>
      <c r="EP39" s="667"/>
      <c r="EQ39" s="667"/>
      <c r="ER39" s="667"/>
      <c r="ES39" s="667"/>
      <c r="ET39" s="667"/>
      <c r="EU39" s="667"/>
      <c r="EV39" s="667"/>
      <c r="EW39" s="667"/>
      <c r="EX39" s="667"/>
      <c r="EY39" s="667"/>
      <c r="EZ39" s="667"/>
      <c r="FA39" s="667"/>
      <c r="FB39" s="667"/>
      <c r="FC39" s="667"/>
      <c r="FD39" s="667"/>
      <c r="FE39" s="667"/>
    </row>
    <row r="40" spans="1:161" s="276" customFormat="1" ht="12" x14ac:dyDescent="0.2">
      <c r="A40" s="663"/>
      <c r="B40" s="663"/>
      <c r="C40" s="663"/>
      <c r="D40" s="663"/>
      <c r="E40" s="663"/>
      <c r="F40" s="663"/>
      <c r="G40" s="663"/>
      <c r="H40" s="663"/>
      <c r="I40" s="663"/>
      <c r="J40" s="663"/>
      <c r="K40" s="663"/>
      <c r="L40" s="663"/>
      <c r="M40" s="663"/>
      <c r="N40" s="663"/>
      <c r="O40" s="663"/>
      <c r="P40" s="663"/>
      <c r="Q40" s="663"/>
      <c r="R40" s="663"/>
      <c r="S40" s="663"/>
      <c r="T40" s="663"/>
      <c r="U40" s="663"/>
      <c r="V40" s="663"/>
      <c r="W40" s="663"/>
      <c r="X40" s="663"/>
      <c r="Y40" s="663"/>
      <c r="Z40" s="663"/>
      <c r="AA40" s="663"/>
      <c r="AB40" s="663"/>
      <c r="AC40" s="663"/>
      <c r="AD40" s="663"/>
      <c r="AE40" s="663"/>
      <c r="AF40" s="663"/>
      <c r="AG40" s="663"/>
      <c r="AH40" s="663"/>
      <c r="AI40" s="663"/>
      <c r="AJ40" s="663"/>
      <c r="AK40" s="663"/>
      <c r="AL40" s="663"/>
      <c r="AM40" s="663"/>
      <c r="AN40" s="664" t="s">
        <v>458</v>
      </c>
      <c r="AO40" s="664"/>
      <c r="AP40" s="664"/>
      <c r="AQ40" s="664"/>
      <c r="AR40" s="664"/>
      <c r="AS40" s="664"/>
      <c r="AT40" s="664"/>
      <c r="AU40" s="664"/>
      <c r="AV40" s="664"/>
      <c r="AW40" s="664"/>
      <c r="AX40" s="664"/>
      <c r="AY40" s="664"/>
      <c r="AZ40" s="664"/>
      <c r="BA40" s="664"/>
      <c r="BB40" s="664"/>
      <c r="BC40" s="664"/>
      <c r="BD40" s="664"/>
      <c r="BE40" s="664"/>
      <c r="BF40" s="664"/>
      <c r="BG40" s="664"/>
      <c r="BH40" s="664"/>
      <c r="BI40" s="664" t="s">
        <v>458</v>
      </c>
      <c r="BJ40" s="664"/>
      <c r="BK40" s="664"/>
      <c r="BL40" s="664"/>
      <c r="BM40" s="664"/>
      <c r="BN40" s="664"/>
      <c r="BO40" s="664"/>
      <c r="BP40" s="664"/>
      <c r="BQ40" s="664"/>
      <c r="BR40" s="664"/>
      <c r="BS40" s="664"/>
      <c r="BT40" s="664"/>
      <c r="BU40" s="664"/>
      <c r="BV40" s="664"/>
      <c r="BW40" s="664"/>
      <c r="BX40" s="664"/>
      <c r="BY40" s="664"/>
      <c r="BZ40" s="664"/>
      <c r="CA40" s="664"/>
      <c r="CB40" s="664"/>
      <c r="CC40" s="664"/>
      <c r="CD40" s="664" t="s">
        <v>458</v>
      </c>
      <c r="CE40" s="664"/>
      <c r="CF40" s="664"/>
      <c r="CG40" s="664"/>
      <c r="CH40" s="664"/>
      <c r="CI40" s="664"/>
      <c r="CJ40" s="664"/>
      <c r="CK40" s="664"/>
      <c r="CL40" s="664"/>
      <c r="CM40" s="664"/>
      <c r="CN40" s="664"/>
      <c r="CO40" s="664"/>
      <c r="CP40" s="664"/>
      <c r="CQ40" s="664"/>
      <c r="CR40" s="664"/>
      <c r="CS40" s="664"/>
      <c r="CT40" s="664"/>
      <c r="CU40" s="664"/>
      <c r="CV40" s="664"/>
      <c r="CW40" s="664"/>
      <c r="CX40" s="664"/>
      <c r="CY40" s="664"/>
      <c r="CZ40" s="664"/>
      <c r="DA40" s="664"/>
      <c r="DB40" s="664" t="s">
        <v>458</v>
      </c>
      <c r="DC40" s="664"/>
      <c r="DD40" s="664"/>
      <c r="DE40" s="664"/>
      <c r="DF40" s="664"/>
      <c r="DG40" s="664"/>
      <c r="DH40" s="664"/>
      <c r="DI40" s="664"/>
      <c r="DJ40" s="664"/>
      <c r="DK40" s="664"/>
      <c r="DL40" s="664"/>
      <c r="DM40" s="664"/>
      <c r="DN40" s="664"/>
      <c r="DO40" s="664"/>
      <c r="DP40" s="664"/>
      <c r="DQ40" s="664"/>
      <c r="DR40" s="661"/>
      <c r="DS40" s="661"/>
      <c r="DT40" s="661"/>
      <c r="DU40" s="661"/>
      <c r="DV40" s="661"/>
      <c r="DW40" s="661"/>
      <c r="DX40" s="661"/>
      <c r="DY40" s="661"/>
      <c r="DZ40" s="661"/>
      <c r="EA40" s="661"/>
      <c r="EB40" s="661"/>
      <c r="EC40" s="661"/>
      <c r="ED40" s="661"/>
      <c r="EE40" s="661"/>
      <c r="EF40" s="661"/>
      <c r="EG40" s="661"/>
      <c r="EH40" s="661"/>
      <c r="EI40" s="661"/>
      <c r="EJ40" s="661"/>
      <c r="EK40" s="661"/>
      <c r="EL40" s="661"/>
      <c r="EM40" s="661"/>
      <c r="EN40" s="663" t="s">
        <v>458</v>
      </c>
      <c r="EO40" s="663"/>
      <c r="EP40" s="663"/>
      <c r="EQ40" s="663"/>
      <c r="ER40" s="663"/>
      <c r="ES40" s="663"/>
      <c r="ET40" s="663"/>
      <c r="EU40" s="663"/>
      <c r="EV40" s="663"/>
      <c r="EW40" s="663"/>
      <c r="EX40" s="663"/>
      <c r="EY40" s="663"/>
      <c r="EZ40" s="663"/>
      <c r="FA40" s="663"/>
      <c r="FB40" s="663"/>
      <c r="FC40" s="663"/>
      <c r="FD40" s="663"/>
      <c r="FE40" s="663"/>
    </row>
    <row r="41" spans="1:161" s="143" customFormat="1" ht="12" x14ac:dyDescent="0.2">
      <c r="A41" s="665">
        <v>1</v>
      </c>
      <c r="B41" s="665"/>
      <c r="C41" s="665"/>
      <c r="D41" s="665"/>
      <c r="E41" s="665"/>
      <c r="F41" s="665"/>
      <c r="G41" s="665"/>
      <c r="H41" s="665"/>
      <c r="I41" s="665"/>
      <c r="J41" s="665"/>
      <c r="K41" s="665"/>
      <c r="L41" s="665"/>
      <c r="M41" s="665"/>
      <c r="N41" s="665"/>
      <c r="O41" s="665"/>
      <c r="P41" s="665"/>
      <c r="Q41" s="665"/>
      <c r="R41" s="665"/>
      <c r="S41" s="665">
        <v>2</v>
      </c>
      <c r="T41" s="665"/>
      <c r="U41" s="665"/>
      <c r="V41" s="665"/>
      <c r="W41" s="665"/>
      <c r="X41" s="665"/>
      <c r="Y41" s="665"/>
      <c r="Z41" s="665"/>
      <c r="AA41" s="665"/>
      <c r="AB41" s="665"/>
      <c r="AC41" s="665"/>
      <c r="AD41" s="665"/>
      <c r="AE41" s="665"/>
      <c r="AF41" s="665"/>
      <c r="AG41" s="665"/>
      <c r="AH41" s="665"/>
      <c r="AI41" s="665"/>
      <c r="AJ41" s="665"/>
      <c r="AK41" s="665"/>
      <c r="AL41" s="665"/>
      <c r="AM41" s="665"/>
      <c r="AN41" s="665">
        <v>3</v>
      </c>
      <c r="AO41" s="665"/>
      <c r="AP41" s="665"/>
      <c r="AQ41" s="665"/>
      <c r="AR41" s="665"/>
      <c r="AS41" s="665"/>
      <c r="AT41" s="665"/>
      <c r="AU41" s="665"/>
      <c r="AV41" s="665"/>
      <c r="AW41" s="665"/>
      <c r="AX41" s="665"/>
      <c r="AY41" s="665"/>
      <c r="AZ41" s="665"/>
      <c r="BA41" s="665"/>
      <c r="BB41" s="665"/>
      <c r="BC41" s="665"/>
      <c r="BD41" s="665"/>
      <c r="BE41" s="665"/>
      <c r="BF41" s="665"/>
      <c r="BG41" s="665"/>
      <c r="BH41" s="665"/>
      <c r="BI41" s="665">
        <v>4</v>
      </c>
      <c r="BJ41" s="665"/>
      <c r="BK41" s="665"/>
      <c r="BL41" s="665"/>
      <c r="BM41" s="665"/>
      <c r="BN41" s="665"/>
      <c r="BO41" s="665"/>
      <c r="BP41" s="665"/>
      <c r="BQ41" s="665"/>
      <c r="BR41" s="665"/>
      <c r="BS41" s="665"/>
      <c r="BT41" s="665"/>
      <c r="BU41" s="665"/>
      <c r="BV41" s="665"/>
      <c r="BW41" s="665"/>
      <c r="BX41" s="665"/>
      <c r="BY41" s="665"/>
      <c r="BZ41" s="665"/>
      <c r="CA41" s="665"/>
      <c r="CB41" s="665"/>
      <c r="CC41" s="665"/>
      <c r="CD41" s="665">
        <v>5</v>
      </c>
      <c r="CE41" s="665"/>
      <c r="CF41" s="665"/>
      <c r="CG41" s="665"/>
      <c r="CH41" s="665"/>
      <c r="CI41" s="665"/>
      <c r="CJ41" s="665"/>
      <c r="CK41" s="665"/>
      <c r="CL41" s="665"/>
      <c r="CM41" s="665"/>
      <c r="CN41" s="665"/>
      <c r="CO41" s="665"/>
      <c r="CP41" s="665"/>
      <c r="CQ41" s="665"/>
      <c r="CR41" s="665"/>
      <c r="CS41" s="665"/>
      <c r="CT41" s="665"/>
      <c r="CU41" s="665"/>
      <c r="CV41" s="665"/>
      <c r="CW41" s="665"/>
      <c r="CX41" s="665"/>
      <c r="CY41" s="665"/>
      <c r="CZ41" s="665"/>
      <c r="DA41" s="665"/>
      <c r="DB41" s="665">
        <v>6</v>
      </c>
      <c r="DC41" s="665"/>
      <c r="DD41" s="665"/>
      <c r="DE41" s="665"/>
      <c r="DF41" s="665"/>
      <c r="DG41" s="665"/>
      <c r="DH41" s="665"/>
      <c r="DI41" s="665"/>
      <c r="DJ41" s="665"/>
      <c r="DK41" s="665"/>
      <c r="DL41" s="665"/>
      <c r="DM41" s="665"/>
      <c r="DN41" s="665"/>
      <c r="DO41" s="665"/>
      <c r="DP41" s="665"/>
      <c r="DQ41" s="665"/>
      <c r="DR41" s="665">
        <v>7</v>
      </c>
      <c r="DS41" s="665"/>
      <c r="DT41" s="665"/>
      <c r="DU41" s="665"/>
      <c r="DV41" s="665"/>
      <c r="DW41" s="665"/>
      <c r="DX41" s="665"/>
      <c r="DY41" s="665"/>
      <c r="DZ41" s="665"/>
      <c r="EA41" s="665"/>
      <c r="EB41" s="665"/>
      <c r="EC41" s="665"/>
      <c r="ED41" s="665"/>
      <c r="EE41" s="665"/>
      <c r="EF41" s="665"/>
      <c r="EG41" s="665"/>
      <c r="EH41" s="665"/>
      <c r="EI41" s="665"/>
      <c r="EJ41" s="665"/>
      <c r="EK41" s="665"/>
      <c r="EL41" s="665"/>
      <c r="EM41" s="665"/>
      <c r="EN41" s="665">
        <v>8</v>
      </c>
      <c r="EO41" s="665"/>
      <c r="EP41" s="665"/>
      <c r="EQ41" s="665"/>
      <c r="ER41" s="665"/>
      <c r="ES41" s="665"/>
      <c r="ET41" s="665"/>
      <c r="EU41" s="665"/>
      <c r="EV41" s="665"/>
      <c r="EW41" s="665"/>
      <c r="EX41" s="665"/>
      <c r="EY41" s="665"/>
      <c r="EZ41" s="665"/>
      <c r="FA41" s="665"/>
      <c r="FB41" s="665"/>
      <c r="FC41" s="665"/>
      <c r="FD41" s="665"/>
      <c r="FE41" s="665"/>
    </row>
    <row r="42" spans="1:161" s="9" customFormat="1" ht="63" customHeight="1" x14ac:dyDescent="0.2">
      <c r="A42" s="663" t="s">
        <v>459</v>
      </c>
      <c r="B42" s="663"/>
      <c r="C42" s="663"/>
      <c r="D42" s="663"/>
      <c r="E42" s="663"/>
      <c r="F42" s="663"/>
      <c r="G42" s="663"/>
      <c r="H42" s="663"/>
      <c r="I42" s="663"/>
      <c r="J42" s="663"/>
      <c r="K42" s="663"/>
      <c r="L42" s="663"/>
      <c r="M42" s="663"/>
      <c r="N42" s="663"/>
      <c r="O42" s="663"/>
      <c r="P42" s="663"/>
      <c r="Q42" s="663"/>
      <c r="R42" s="663"/>
      <c r="S42" s="662" t="s">
        <v>385</v>
      </c>
      <c r="T42" s="662"/>
      <c r="U42" s="662"/>
      <c r="V42" s="662"/>
      <c r="W42" s="662"/>
      <c r="X42" s="662"/>
      <c r="Y42" s="662"/>
      <c r="Z42" s="662"/>
      <c r="AA42" s="662"/>
      <c r="AB42" s="662"/>
      <c r="AC42" s="662"/>
      <c r="AD42" s="662"/>
      <c r="AE42" s="662"/>
      <c r="AF42" s="662"/>
      <c r="AG42" s="662"/>
      <c r="AH42" s="662"/>
      <c r="AI42" s="662"/>
      <c r="AJ42" s="662"/>
      <c r="AK42" s="662"/>
      <c r="AL42" s="662"/>
      <c r="AM42" s="662"/>
      <c r="AN42" s="664">
        <v>95160</v>
      </c>
      <c r="AO42" s="664"/>
      <c r="AP42" s="664"/>
      <c r="AQ42" s="664"/>
      <c r="AR42" s="664"/>
      <c r="AS42" s="664"/>
      <c r="AT42" s="664"/>
      <c r="AU42" s="664"/>
      <c r="AV42" s="664"/>
      <c r="AW42" s="664"/>
      <c r="AX42" s="664"/>
      <c r="AY42" s="664"/>
      <c r="AZ42" s="664"/>
      <c r="BA42" s="664"/>
      <c r="BB42" s="664"/>
      <c r="BC42" s="664"/>
      <c r="BD42" s="664"/>
      <c r="BE42" s="664"/>
      <c r="BF42" s="664"/>
      <c r="BG42" s="664"/>
      <c r="BH42" s="664"/>
      <c r="BI42" s="664">
        <v>11708</v>
      </c>
      <c r="BJ42" s="664"/>
      <c r="BK42" s="664"/>
      <c r="BL42" s="664"/>
      <c r="BM42" s="664"/>
      <c r="BN42" s="664"/>
      <c r="BO42" s="664"/>
      <c r="BP42" s="664"/>
      <c r="BQ42" s="664"/>
      <c r="BR42" s="664"/>
      <c r="BS42" s="664"/>
      <c r="BT42" s="664"/>
      <c r="BU42" s="664"/>
      <c r="BV42" s="664"/>
      <c r="BW42" s="664"/>
      <c r="BX42" s="664"/>
      <c r="BY42" s="664"/>
      <c r="BZ42" s="664"/>
      <c r="CA42" s="664"/>
      <c r="CB42" s="664"/>
      <c r="CC42" s="664"/>
      <c r="CD42" s="664">
        <v>1.8148500000000001</v>
      </c>
      <c r="CE42" s="664"/>
      <c r="CF42" s="664"/>
      <c r="CG42" s="664"/>
      <c r="CH42" s="664"/>
      <c r="CI42" s="664"/>
      <c r="CJ42" s="664"/>
      <c r="CK42" s="664"/>
      <c r="CL42" s="664"/>
      <c r="CM42" s="664"/>
      <c r="CN42" s="664"/>
      <c r="CO42" s="664"/>
      <c r="CP42" s="664"/>
      <c r="CQ42" s="664"/>
      <c r="CR42" s="664"/>
      <c r="CS42" s="664"/>
      <c r="CT42" s="664"/>
      <c r="CU42" s="664"/>
      <c r="CV42" s="664"/>
      <c r="CW42" s="664"/>
      <c r="CX42" s="664"/>
      <c r="CY42" s="664"/>
      <c r="CZ42" s="664"/>
      <c r="DA42" s="664"/>
      <c r="DB42" s="664">
        <f>AN42-BI42</f>
        <v>83452</v>
      </c>
      <c r="DC42" s="664"/>
      <c r="DD42" s="664"/>
      <c r="DE42" s="664"/>
      <c r="DF42" s="664"/>
      <c r="DG42" s="664"/>
      <c r="DH42" s="664"/>
      <c r="DI42" s="664"/>
      <c r="DJ42" s="664"/>
      <c r="DK42" s="664"/>
      <c r="DL42" s="664"/>
      <c r="DM42" s="664"/>
      <c r="DN42" s="664"/>
      <c r="DO42" s="664"/>
      <c r="DP42" s="664"/>
      <c r="DQ42" s="664"/>
      <c r="DR42" s="661" t="s">
        <v>164</v>
      </c>
      <c r="DS42" s="661"/>
      <c r="DT42" s="661"/>
      <c r="DU42" s="661"/>
      <c r="DV42" s="661"/>
      <c r="DW42" s="661"/>
      <c r="DX42" s="661"/>
      <c r="DY42" s="661"/>
      <c r="DZ42" s="661"/>
      <c r="EA42" s="661"/>
      <c r="EB42" s="661"/>
      <c r="EC42" s="661"/>
      <c r="ED42" s="661"/>
      <c r="EE42" s="661"/>
      <c r="EF42" s="661"/>
      <c r="EG42" s="661"/>
      <c r="EH42" s="661"/>
      <c r="EI42" s="661"/>
      <c r="EJ42" s="661"/>
      <c r="EK42" s="661"/>
      <c r="EL42" s="661"/>
      <c r="EM42" s="661"/>
      <c r="EN42" s="662" t="s">
        <v>164</v>
      </c>
      <c r="EO42" s="662"/>
      <c r="EP42" s="662"/>
      <c r="EQ42" s="662"/>
      <c r="ER42" s="662"/>
      <c r="ES42" s="662"/>
      <c r="ET42" s="662"/>
      <c r="EU42" s="662"/>
      <c r="EV42" s="662"/>
      <c r="EW42" s="662"/>
      <c r="EX42" s="662"/>
      <c r="EY42" s="662"/>
      <c r="EZ42" s="662"/>
      <c r="FA42" s="662"/>
      <c r="FB42" s="662"/>
      <c r="FC42" s="662"/>
      <c r="FD42" s="662"/>
      <c r="FE42" s="662"/>
    </row>
  </sheetData>
  <mergeCells count="136">
    <mergeCell ref="A42:R42"/>
    <mergeCell ref="S42:AM42"/>
    <mergeCell ref="AN42:BH42"/>
    <mergeCell ref="BI42:CC42"/>
    <mergeCell ref="CD42:DA42"/>
    <mergeCell ref="DB42:DQ42"/>
    <mergeCell ref="DR42:EM42"/>
    <mergeCell ref="EN42:FE42"/>
    <mergeCell ref="A40:R40"/>
    <mergeCell ref="S40:AM40"/>
    <mergeCell ref="AN40:BH40"/>
    <mergeCell ref="BI40:CC40"/>
    <mergeCell ref="CD40:DA40"/>
    <mergeCell ref="DB40:DQ40"/>
    <mergeCell ref="DR40:EM40"/>
    <mergeCell ref="EN40:FE40"/>
    <mergeCell ref="A41:R41"/>
    <mergeCell ref="S41:AM41"/>
    <mergeCell ref="AN41:BH41"/>
    <mergeCell ref="BI41:CC41"/>
    <mergeCell ref="CD41:DA41"/>
    <mergeCell ref="DB41:DQ41"/>
    <mergeCell ref="DR41:EM41"/>
    <mergeCell ref="EN41:FE41"/>
    <mergeCell ref="A37:FE37"/>
    <mergeCell ref="EN38:FE38"/>
    <mergeCell ref="A39:R39"/>
    <mergeCell ref="S39:AM39"/>
    <mergeCell ref="AN39:BH39"/>
    <mergeCell ref="BI39:CC39"/>
    <mergeCell ref="CD39:DA39"/>
    <mergeCell ref="DB39:DQ39"/>
    <mergeCell ref="DR39:EM39"/>
    <mergeCell ref="EN39:FE39"/>
    <mergeCell ref="DB27:DQ27"/>
    <mergeCell ref="DR27:EM27"/>
    <mergeCell ref="EN27:FE27"/>
    <mergeCell ref="A27:R27"/>
    <mergeCell ref="S27:AM27"/>
    <mergeCell ref="AN27:BH27"/>
    <mergeCell ref="BI27:CC27"/>
    <mergeCell ref="CD27:DA27"/>
    <mergeCell ref="DB25:DQ25"/>
    <mergeCell ref="DR25:EM25"/>
    <mergeCell ref="EN25:FE25"/>
    <mergeCell ref="A26:R26"/>
    <mergeCell ref="S26:AM26"/>
    <mergeCell ref="AN26:BH26"/>
    <mergeCell ref="BI26:CC26"/>
    <mergeCell ref="CD26:DA26"/>
    <mergeCell ref="DB26:DQ26"/>
    <mergeCell ref="DR26:EM26"/>
    <mergeCell ref="EN26:FE26"/>
    <mergeCell ref="A25:R25"/>
    <mergeCell ref="S25:AM25"/>
    <mergeCell ref="AN25:BH25"/>
    <mergeCell ref="BI25:CC25"/>
    <mergeCell ref="CD25:DA25"/>
    <mergeCell ref="A22:FE22"/>
    <mergeCell ref="EN23:FE23"/>
    <mergeCell ref="A24:R24"/>
    <mergeCell ref="S24:AM24"/>
    <mergeCell ref="AN24:BH24"/>
    <mergeCell ref="BI24:CC24"/>
    <mergeCell ref="CD24:DA24"/>
    <mergeCell ref="DB24:DQ24"/>
    <mergeCell ref="DR24:EM24"/>
    <mergeCell ref="EN24:FE24"/>
    <mergeCell ref="DB18:DQ18"/>
    <mergeCell ref="DR18:EM18"/>
    <mergeCell ref="EN18:FE18"/>
    <mergeCell ref="EN5:FE5"/>
    <mergeCell ref="EN14:FE14"/>
    <mergeCell ref="A18:R18"/>
    <mergeCell ref="S18:AM18"/>
    <mergeCell ref="AN18:BH18"/>
    <mergeCell ref="BI18:CC18"/>
    <mergeCell ref="CD18:DA18"/>
    <mergeCell ref="DB16:DQ16"/>
    <mergeCell ref="DR16:EM16"/>
    <mergeCell ref="EN16:FE16"/>
    <mergeCell ref="A17:R17"/>
    <mergeCell ref="S17:AM17"/>
    <mergeCell ref="AN17:BH17"/>
    <mergeCell ref="BI17:CC17"/>
    <mergeCell ref="CD17:DA17"/>
    <mergeCell ref="DB17:DQ17"/>
    <mergeCell ref="DR17:EM17"/>
    <mergeCell ref="EN17:FE17"/>
    <mergeCell ref="A16:R16"/>
    <mergeCell ref="S16:AM16"/>
    <mergeCell ref="AN16:BH16"/>
    <mergeCell ref="BI16:CC16"/>
    <mergeCell ref="CD16:DA16"/>
    <mergeCell ref="A13:FE13"/>
    <mergeCell ref="A15:R15"/>
    <mergeCell ref="S15:AM15"/>
    <mergeCell ref="AN15:BH15"/>
    <mergeCell ref="BI15:CC15"/>
    <mergeCell ref="CD15:DA15"/>
    <mergeCell ref="DB15:DQ15"/>
    <mergeCell ref="DR15:EM15"/>
    <mergeCell ref="EN15:FE15"/>
    <mergeCell ref="A4:FE4"/>
    <mergeCell ref="A6:R6"/>
    <mergeCell ref="S6:AM6"/>
    <mergeCell ref="AN6:BH6"/>
    <mergeCell ref="BI6:CC6"/>
    <mergeCell ref="CD6:DA6"/>
    <mergeCell ref="DB6:DQ6"/>
    <mergeCell ref="DR6:EM6"/>
    <mergeCell ref="EN6:FE6"/>
    <mergeCell ref="DR9:EM9"/>
    <mergeCell ref="EN9:FE9"/>
    <mergeCell ref="A9:R9"/>
    <mergeCell ref="S9:AM9"/>
    <mergeCell ref="AN9:BH9"/>
    <mergeCell ref="BI9:CC9"/>
    <mergeCell ref="CD9:DA9"/>
    <mergeCell ref="DB9:DQ9"/>
    <mergeCell ref="DR7:EM7"/>
    <mergeCell ref="EN7:FE7"/>
    <mergeCell ref="A8:R8"/>
    <mergeCell ref="S8:AM8"/>
    <mergeCell ref="AN8:BH8"/>
    <mergeCell ref="BI8:CC8"/>
    <mergeCell ref="CD8:DA8"/>
    <mergeCell ref="DB8:DQ8"/>
    <mergeCell ref="DR8:EM8"/>
    <mergeCell ref="EN8:FE8"/>
    <mergeCell ref="A7:R7"/>
    <mergeCell ref="S7:AM7"/>
    <mergeCell ref="AN7:BH7"/>
    <mergeCell ref="BI7:CC7"/>
    <mergeCell ref="CD7:DA7"/>
    <mergeCell ref="DB7:DQ7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8" max="161" man="1"/>
    <brk id="33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18</vt:i4>
      </vt:variant>
    </vt:vector>
  </HeadingPairs>
  <TitlesOfParts>
    <vt:vector size="39" baseType="lpstr">
      <vt:lpstr>Раскрытие инф 38-19 от 18.01.19</vt:lpstr>
      <vt:lpstr>Прил.1_форма-3-тарифы</vt:lpstr>
      <vt:lpstr>Прил.1_ф3-тарифы</vt:lpstr>
      <vt:lpstr>Прил.2_форма-6-ПЛАН-2022</vt:lpstr>
      <vt:lpstr>Прил.2_форма-6-ФАКТ-2022</vt:lpstr>
      <vt:lpstr>Прил.2_форма-7-ПЛАН-2022_объемы</vt:lpstr>
      <vt:lpstr>Прил.2_форма-7-ФАКТ-2022_объемы</vt:lpstr>
      <vt:lpstr>Прил.3_форма-3-ПНК</vt:lpstr>
      <vt:lpstr>Прил.4_форма-5-ПЛАН</vt:lpstr>
      <vt:lpstr>Прил.4_форма-6-ПЛАНналич.возм</vt:lpstr>
      <vt:lpstr>Прил.4_форма-6-ФАКТналич.возм</vt:lpstr>
      <vt:lpstr>Прил.4_форма-7-ПЛАНдоступ</vt:lpstr>
      <vt:lpstr>Прил.4_форма 7-ФАКТдоступ</vt:lpstr>
      <vt:lpstr>Прил.5_форма-2-реализ.заявок</vt:lpstr>
      <vt:lpstr>Прил.6_форма-2-запросы</vt:lpstr>
      <vt:lpstr>Прил.6_форма-3-заявки</vt:lpstr>
      <vt:lpstr>Прил.7_форма-2-условия</vt:lpstr>
      <vt:lpstr>Прил.8_форма-2-порядок вып мерй</vt:lpstr>
      <vt:lpstr>Прил.8_форма-3-инф-я об усл. ТП</vt:lpstr>
      <vt:lpstr>Прил.9_2022_форма-2 инвест.пр.</vt:lpstr>
      <vt:lpstr>Прил.10_2022-закуп товаров</vt:lpstr>
      <vt:lpstr>'Прил.3_форма-3-ПНК'!Заголовки_для_печати</vt:lpstr>
      <vt:lpstr>'Прил.10_2022-закуп товаров'!Область_печати</vt:lpstr>
      <vt:lpstr>'Прил.2_форма-6-ПЛАН-2022'!Область_печати</vt:lpstr>
      <vt:lpstr>'Прил.2_форма-6-ФАКТ-2022'!Область_печати</vt:lpstr>
      <vt:lpstr>'Прил.2_форма-7-ПЛАН-2022_объемы'!Область_печати</vt:lpstr>
      <vt:lpstr>'Прил.2_форма-7-ФАКТ-2022_объемы'!Область_печати</vt:lpstr>
      <vt:lpstr>'Прил.3_форма-3-ПНК'!Область_печати</vt:lpstr>
      <vt:lpstr>'Прил.4_форма 7-ФАКТдоступ'!Область_печати</vt:lpstr>
      <vt:lpstr>'Прил.4_форма-5-ПЛАН'!Область_печати</vt:lpstr>
      <vt:lpstr>'Прил.4_форма-6-ПЛАНналич.возм'!Область_печати</vt:lpstr>
      <vt:lpstr>'Прил.4_форма-6-ФАКТналич.возм'!Область_печати</vt:lpstr>
      <vt:lpstr>'Прил.4_форма-7-ПЛАНдоступ'!Область_печати</vt:lpstr>
      <vt:lpstr>'Прил.5_форма-2-реализ.заявок'!Область_печати</vt:lpstr>
      <vt:lpstr>'Прил.6_форма-2-запросы'!Область_печати</vt:lpstr>
      <vt:lpstr>'Прил.6_форма-3-заявки'!Область_печати</vt:lpstr>
      <vt:lpstr>'Прил.8_форма-3-инф-я об усл. ТП'!Область_печати</vt:lpstr>
      <vt:lpstr>'Прил.9_2022_форма-2 инвест.пр.'!Область_печати</vt:lpstr>
      <vt:lpstr>'Раскрытие инф 38-19 от 18.01.19'!Область_печати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Сердюкова Наталия Николаевна</cp:lastModifiedBy>
  <cp:lastPrinted>2023-01-09T12:31:42Z</cp:lastPrinted>
  <dcterms:created xsi:type="dcterms:W3CDTF">2008-10-01T13:21:49Z</dcterms:created>
  <dcterms:modified xsi:type="dcterms:W3CDTF">2023-06-07T06:17:31Z</dcterms:modified>
</cp:coreProperties>
</file>